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0295" windowHeight="7230"/>
  </bookViews>
  <sheets>
    <sheet name="废品" sheetId="2" r:id="rId1"/>
  </sheets>
  <definedNames>
    <definedName name="_xlnm.Print_Area" localSheetId="0">废品!$A$1:$J$160</definedName>
  </definedNames>
  <calcPr calcId="152511"/>
</workbook>
</file>

<file path=xl/calcChain.xml><?xml version="1.0" encoding="utf-8"?>
<calcChain xmlns="http://schemas.openxmlformats.org/spreadsheetml/2006/main">
  <c r="C35" i="2" l="1"/>
  <c r="C125" i="2"/>
  <c r="C143" i="2"/>
  <c r="C152" i="2"/>
  <c r="C53" i="2"/>
  <c r="C105" i="2"/>
  <c r="C111" i="2"/>
  <c r="C133" i="2"/>
  <c r="C37" i="2"/>
  <c r="C39" i="2"/>
  <c r="C34" i="2"/>
  <c r="C109" i="2"/>
  <c r="C32" i="2"/>
  <c r="C33" i="2"/>
  <c r="C36" i="2"/>
  <c r="C47" i="2"/>
  <c r="C7" i="2"/>
  <c r="C6" i="2"/>
  <c r="C5" i="2"/>
  <c r="C127" i="2"/>
  <c r="C62" i="2"/>
  <c r="C52" i="2"/>
  <c r="C124" i="2"/>
  <c r="C103" i="2"/>
  <c r="C101" i="2"/>
  <c r="C100" i="2"/>
  <c r="C99" i="2"/>
  <c r="C97" i="2"/>
  <c r="C93" i="2"/>
  <c r="C91" i="2"/>
  <c r="C90" i="2"/>
  <c r="C84" i="2"/>
  <c r="C81" i="2"/>
  <c r="C77" i="2"/>
  <c r="C75" i="2"/>
  <c r="C72" i="2"/>
  <c r="C67" i="2"/>
  <c r="C58" i="2"/>
  <c r="C51" i="2"/>
  <c r="C50" i="2"/>
  <c r="C30" i="2"/>
  <c r="C29" i="2"/>
  <c r="C26" i="2"/>
  <c r="C25" i="2"/>
  <c r="C22" i="2"/>
  <c r="C18" i="2"/>
  <c r="C17" i="2"/>
  <c r="C16" i="2"/>
  <c r="C14" i="2"/>
  <c r="C10" i="2"/>
</calcChain>
</file>

<file path=xl/sharedStrings.xml><?xml version="1.0" encoding="utf-8"?>
<sst xmlns="http://schemas.openxmlformats.org/spreadsheetml/2006/main" count="1080" uniqueCount="526">
  <si>
    <t>材料名称</t>
  </si>
  <si>
    <t>规格及型号</t>
  </si>
  <si>
    <t>数量</t>
  </si>
  <si>
    <t>单位</t>
  </si>
  <si>
    <t>交来班组</t>
  </si>
  <si>
    <t>经手人</t>
  </si>
  <si>
    <t>物料类别</t>
  </si>
  <si>
    <t>备注</t>
  </si>
  <si>
    <t>膨胀节</t>
  </si>
  <si>
    <t>DN450</t>
  </si>
  <si>
    <t>个</t>
  </si>
  <si>
    <t>热水班</t>
  </si>
  <si>
    <t>钟肇明</t>
  </si>
  <si>
    <t>坏</t>
  </si>
  <si>
    <t>较大件</t>
  </si>
  <si>
    <t>雨棚空架</t>
  </si>
  <si>
    <t>约长1.3米*宽0.5M</t>
  </si>
  <si>
    <t>黄威</t>
  </si>
  <si>
    <t>明杆闸阀</t>
  </si>
  <si>
    <t>DN100、DN125、DN150、DN65</t>
  </si>
  <si>
    <t>林立驹</t>
  </si>
  <si>
    <t>止回阀、波纹管</t>
  </si>
  <si>
    <t>DN100</t>
  </si>
  <si>
    <t>橡胶软接头</t>
  </si>
  <si>
    <t>键盘、鼠标、电脑显示器</t>
  </si>
  <si>
    <t>套</t>
  </si>
  <si>
    <t>广中医拆下</t>
  </si>
  <si>
    <t>废不锈钢法兰</t>
  </si>
  <si>
    <t>DN300、DN200</t>
  </si>
  <si>
    <t>罗伟强</t>
  </si>
  <si>
    <t>废不锈钢大小头</t>
  </si>
  <si>
    <t>DN200转DN150</t>
  </si>
  <si>
    <t>闸阀</t>
  </si>
  <si>
    <t>DN300</t>
  </si>
  <si>
    <t>浮球阀</t>
  </si>
  <si>
    <t>DN150</t>
  </si>
  <si>
    <t>郭维</t>
  </si>
  <si>
    <t>广大一期拆回</t>
  </si>
  <si>
    <t>废不锈钢角弯</t>
  </si>
  <si>
    <t>DN200、DN150</t>
  </si>
  <si>
    <t>权亮</t>
  </si>
  <si>
    <t>过滤器、水表、胶水桶</t>
  </si>
  <si>
    <t>DN50、DN65</t>
  </si>
  <si>
    <t>废蝶阀</t>
  </si>
  <si>
    <t>DN150、DN80、DN200</t>
  </si>
  <si>
    <t>废闸阀</t>
  </si>
  <si>
    <t>DN125、DN50、DN200</t>
  </si>
  <si>
    <t>热水器</t>
  </si>
  <si>
    <t>电缆盘</t>
  </si>
  <si>
    <t>带电线</t>
  </si>
  <si>
    <t>废不锈钢法兰及其它碎管</t>
  </si>
  <si>
    <t>DN150、DN100、DN50、DN65</t>
  </si>
  <si>
    <t>1+2+少量+1+2</t>
  </si>
  <si>
    <t>DN125、DN100、DN50</t>
  </si>
  <si>
    <t>铁架床</t>
  </si>
  <si>
    <t>张</t>
  </si>
  <si>
    <t>涡轮蝶阀</t>
  </si>
  <si>
    <t>梁钜添</t>
  </si>
  <si>
    <t>限流止回阀、止回阀</t>
  </si>
  <si>
    <t>闸阀、平衡阀、止回阀</t>
  </si>
  <si>
    <t>DN100、DN80</t>
  </si>
  <si>
    <t>热水表</t>
  </si>
  <si>
    <t>闸阀及碎铁</t>
  </si>
  <si>
    <t>DN65</t>
  </si>
  <si>
    <t>1+少量</t>
  </si>
  <si>
    <t>DN100、DN150、DN200</t>
  </si>
  <si>
    <t>DN100、DN125</t>
  </si>
  <si>
    <t>橡胶软接头及废螺丝\不锈钢球阀</t>
  </si>
  <si>
    <t>DN150\DN150</t>
  </si>
  <si>
    <t>1+约20市斤+1个</t>
  </si>
  <si>
    <t>轴承</t>
  </si>
  <si>
    <t>SKF6314-2RS1、SKF6315</t>
  </si>
  <si>
    <t>检修班</t>
  </si>
  <si>
    <t>邓寿发</t>
  </si>
  <si>
    <t>SKF6319、SKF6322</t>
  </si>
  <si>
    <t>彭文兵</t>
  </si>
  <si>
    <t>SKF6212-2RS1、SKF6312-2RS1</t>
  </si>
  <si>
    <t>NSK32315</t>
  </si>
  <si>
    <t>6309-2Z、SKF6322/C3</t>
  </si>
  <si>
    <t>SKF6311-2RS1</t>
  </si>
  <si>
    <t>温潮锋</t>
  </si>
  <si>
    <t>280MM,高、小</t>
  </si>
  <si>
    <t>止回阀</t>
  </si>
  <si>
    <t>DN200</t>
  </si>
  <si>
    <t>华师拆下</t>
  </si>
  <si>
    <t>不锈钢管</t>
  </si>
  <si>
    <t>DN125</t>
  </si>
  <si>
    <t>约1</t>
  </si>
  <si>
    <t>米</t>
  </si>
  <si>
    <t>不锈钢管及法兰</t>
  </si>
  <si>
    <t>油封</t>
  </si>
  <si>
    <t>MN109-75</t>
  </si>
  <si>
    <t>雷杰文</t>
  </si>
  <si>
    <t>SKF6205-2Z</t>
  </si>
  <si>
    <t>UCP204</t>
  </si>
  <si>
    <t>平衡阀(带法兰)</t>
  </si>
  <si>
    <t>徐瑞辉</t>
  </si>
  <si>
    <t>SKF6316-2RS1</t>
  </si>
  <si>
    <t>SKF6313-2RS1</t>
  </si>
  <si>
    <t>约20寸、约16寸</t>
  </si>
  <si>
    <t>把</t>
  </si>
  <si>
    <t>仓库</t>
  </si>
  <si>
    <t>邓统凤</t>
  </si>
  <si>
    <t>清理约克货架底,废品</t>
  </si>
  <si>
    <t>各班组报废工具及劳保用品\废少量大电缆</t>
  </si>
  <si>
    <t>批/米</t>
  </si>
  <si>
    <t>废油桶</t>
  </si>
  <si>
    <t>空</t>
  </si>
  <si>
    <t>2号站\3号站</t>
  </si>
  <si>
    <t>江细弟\韦军海</t>
  </si>
  <si>
    <t>较大多</t>
  </si>
  <si>
    <t>江细弟、珊</t>
  </si>
  <si>
    <t>2号站</t>
  </si>
  <si>
    <t>陈宏杰</t>
  </si>
  <si>
    <t>高带喜</t>
  </si>
  <si>
    <t>模块、调节阀模块</t>
  </si>
  <si>
    <t>277、231、FACP-11,CONTROL</t>
  </si>
  <si>
    <t>3号站</t>
  </si>
  <si>
    <t>甘小奎</t>
  </si>
  <si>
    <t>3站内、中大宾馆、华师更换,坏</t>
  </si>
  <si>
    <t>OLM</t>
  </si>
  <si>
    <t>6GK1502-3CC10,OLM/G-12-1300</t>
  </si>
  <si>
    <t>中大宾馆更换，坏</t>
  </si>
  <si>
    <t>波纹管软接头</t>
  </si>
  <si>
    <t>DN350</t>
  </si>
  <si>
    <t>镀锌铁架</t>
  </si>
  <si>
    <t>约1米长</t>
  </si>
  <si>
    <t>马韶章</t>
  </si>
  <si>
    <t>保温棉</t>
  </si>
  <si>
    <t>小车</t>
  </si>
  <si>
    <t>压力表</t>
  </si>
  <si>
    <t>0-1.6MPa,Y-100</t>
  </si>
  <si>
    <t>黄柏潮</t>
  </si>
  <si>
    <t>蝶阀阀头</t>
  </si>
  <si>
    <t>循环水处理系统电箱</t>
  </si>
  <si>
    <t>台</t>
  </si>
  <si>
    <t>谢载庭</t>
  </si>
  <si>
    <t>方正电脑主机、LG电脑主机、LG显示器</t>
  </si>
  <si>
    <t>19寸\主板\内存\风扇</t>
  </si>
  <si>
    <t>限流止回阀(平衡阀)</t>
  </si>
  <si>
    <t>灭火瓶</t>
  </si>
  <si>
    <t>4KG</t>
  </si>
  <si>
    <t>支</t>
  </si>
  <si>
    <t>暗杆闸阀及碎铁</t>
  </si>
  <si>
    <t>2+少量</t>
  </si>
  <si>
    <t>热量积算表</t>
  </si>
  <si>
    <t>YR-M</t>
  </si>
  <si>
    <t>韦军海</t>
  </si>
  <si>
    <t>铝合金窗</t>
  </si>
  <si>
    <t>约长2米*1米、约长1米*1米</t>
  </si>
  <si>
    <t>块</t>
  </si>
  <si>
    <t>废铁\废节能灯管</t>
  </si>
  <si>
    <t>纸箱</t>
  </si>
  <si>
    <t>平衡阀\直通</t>
  </si>
  <si>
    <t>\DN250</t>
  </si>
  <si>
    <t>较多较大</t>
  </si>
  <si>
    <t>碎铁\压缩弹簧\明杆闸阀\涡轮蝶阀\ABS管等</t>
  </si>
  <si>
    <t>DN150\DN500\DN200</t>
  </si>
  <si>
    <t>1+2+3+约15米</t>
  </si>
  <si>
    <t>限流控制阀、限流止回阀</t>
  </si>
  <si>
    <t>DN400、DN300</t>
  </si>
  <si>
    <t>工程技术部</t>
  </si>
  <si>
    <t>广东一新长城邹老板</t>
  </si>
  <si>
    <t>较大</t>
  </si>
  <si>
    <t>镀锌铁废招牌</t>
  </si>
  <si>
    <t>5个字</t>
  </si>
  <si>
    <t>4号站</t>
  </si>
  <si>
    <t>李海燕</t>
  </si>
  <si>
    <t>星海拆下</t>
  </si>
  <si>
    <t>过滤器芯</t>
  </si>
  <si>
    <t>约克,026-32831-000</t>
  </si>
  <si>
    <t>陈栋桥、柯</t>
  </si>
  <si>
    <t>何煜龙</t>
  </si>
  <si>
    <t>平衡阀</t>
  </si>
  <si>
    <t>罗海柯</t>
  </si>
  <si>
    <t>LGAi3/i5-1155-1156</t>
  </si>
  <si>
    <t>苏剑龙</t>
  </si>
  <si>
    <t>电源模块、模块、热量表积算器</t>
  </si>
  <si>
    <t>HF10W-5,5V-2A、277、</t>
  </si>
  <si>
    <t>冷却塔风机皮带轮</t>
  </si>
  <si>
    <t>5个槽</t>
  </si>
  <si>
    <t>4号站保安亭</t>
  </si>
  <si>
    <t>联轴器、安全阀</t>
  </si>
  <si>
    <t>凌育锋</t>
  </si>
  <si>
    <t>共1</t>
  </si>
  <si>
    <t>批</t>
  </si>
  <si>
    <t>汪罕代</t>
  </si>
  <si>
    <t>涡轮蝶阀头、涡轮蝶阀</t>
  </si>
  <si>
    <t>浮球\开关电源\手动涡轮蝶阀\明杆闸阀\碳钢管\不锈钢波纹管软接头\涡轮蝶阀\废铁架平台</t>
  </si>
  <si>
    <t>DN50\5V,2A\DN100\DN350\DN300\DN250\DN450\DN400</t>
  </si>
  <si>
    <t>李导</t>
  </si>
  <si>
    <t>空壳,约3米高</t>
  </si>
  <si>
    <t>电仪班</t>
  </si>
  <si>
    <t>黎健强</t>
  </si>
  <si>
    <t>ABB变频器、铜排、控制变压器\起动自耦变压器</t>
  </si>
  <si>
    <t>0.75米长/条\QZB-30KW,380V</t>
  </si>
  <si>
    <t>广中医热水站拆下</t>
  </si>
  <si>
    <t>其它小电器配件</t>
  </si>
  <si>
    <t>小批</t>
  </si>
  <si>
    <t>陈威</t>
  </si>
  <si>
    <t>调节阀模块、玻璃胶枪</t>
  </si>
  <si>
    <t>AME85</t>
  </si>
  <si>
    <t>镀锌线槽碎料\镀锌线管</t>
  </si>
  <si>
    <t>许朝峰</t>
  </si>
  <si>
    <t>华师图书馆北拆下</t>
  </si>
  <si>
    <t>温度传感器</t>
  </si>
  <si>
    <t>PT1000,-50~50℃,400MM长\PT1000,-50~50℃,200MM长</t>
  </si>
  <si>
    <t>高压绝缘鞋、高压绝缘手套</t>
  </si>
  <si>
    <t>10KV</t>
  </si>
  <si>
    <t>对</t>
  </si>
  <si>
    <t>何树斌</t>
  </si>
  <si>
    <t>欧姆龙、摄像头</t>
  </si>
  <si>
    <t>PLC</t>
  </si>
  <si>
    <t>检验不合格</t>
  </si>
  <si>
    <t>超声波流量计及少量杂物电器\废电箱(小)\按钮\电流表\接触器\热继\开关等</t>
  </si>
  <si>
    <t>8-6位</t>
  </si>
  <si>
    <t>电机接线柱、变频器</t>
  </si>
  <si>
    <t>K1M16.WEG、ABB交流电机</t>
  </si>
  <si>
    <t>许朝锋</t>
  </si>
  <si>
    <t>华师板换间拆下</t>
  </si>
  <si>
    <t>数字式双钳相位伏安表</t>
  </si>
  <si>
    <t>ETCR4100</t>
  </si>
  <si>
    <t>李溶洋</t>
  </si>
  <si>
    <t>蓄电池\UPS电池</t>
  </si>
  <si>
    <t>丁祝养</t>
  </si>
  <si>
    <t>2号站拆下</t>
  </si>
  <si>
    <t>废镀锌线槽\轴流风扇\温度变送器-50-50度</t>
  </si>
  <si>
    <t>18条+1个+1</t>
  </si>
  <si>
    <t>废单车</t>
  </si>
  <si>
    <t>14寸\24寸</t>
  </si>
  <si>
    <t>3+1</t>
  </si>
  <si>
    <t>对外维保组\3号站</t>
  </si>
  <si>
    <t>韦军海\珊</t>
  </si>
  <si>
    <t>空调分体主机</t>
  </si>
  <si>
    <t>对外维保组</t>
  </si>
  <si>
    <t>苏建添</t>
  </si>
  <si>
    <t>生产技术部</t>
  </si>
  <si>
    <t>广州三安公司-郑志路</t>
  </si>
  <si>
    <t>废角弯</t>
  </si>
  <si>
    <t>废法兰</t>
  </si>
  <si>
    <t>超算中心拆回来</t>
  </si>
  <si>
    <t>废法兰盲板</t>
  </si>
  <si>
    <t>DN500</t>
  </si>
  <si>
    <t>广州一新长城-邹家学</t>
  </si>
  <si>
    <t>2号站拆下来</t>
  </si>
  <si>
    <t>油漆空桶</t>
  </si>
  <si>
    <t>11KG</t>
  </si>
  <si>
    <t>生产综合管沟</t>
  </si>
  <si>
    <t>黄盛全</t>
  </si>
  <si>
    <t>UPS电源</t>
  </si>
  <si>
    <t>刘国雄</t>
  </si>
  <si>
    <t>电子镇流器及指示灯</t>
  </si>
  <si>
    <t>何强杰</t>
  </si>
  <si>
    <t>主机监控台</t>
  </si>
  <si>
    <t>约2米长*1.0米宽</t>
  </si>
  <si>
    <t>条</t>
  </si>
  <si>
    <t>户外电箱</t>
  </si>
  <si>
    <t>约80*60</t>
  </si>
  <si>
    <t>安全办</t>
  </si>
  <si>
    <t>曾惠明</t>
  </si>
  <si>
    <t>信息枢纽楼8楼拆下</t>
  </si>
  <si>
    <t>电柜</t>
  </si>
  <si>
    <t>约高2米*80宽</t>
  </si>
  <si>
    <t>各班组报废</t>
  </si>
  <si>
    <t>皮卡车</t>
  </si>
  <si>
    <t>关静珊</t>
  </si>
  <si>
    <t>冷媒空瓶</t>
  </si>
  <si>
    <t>R134a</t>
  </si>
  <si>
    <t>2#\3#\4#站</t>
  </si>
  <si>
    <t>3个班组</t>
  </si>
  <si>
    <t>管线探测仪</t>
  </si>
  <si>
    <t>廖焰伦</t>
  </si>
  <si>
    <t>已返修多次,已无返修价值</t>
  </si>
  <si>
    <t>不锈钢弹簧、皮带轮\冷却塔风机轴</t>
    <phoneticPr fontId="6" type="noConversion"/>
  </si>
  <si>
    <t>SKF6308-2Z\SKF6307</t>
    <phoneticPr fontId="6" type="noConversion"/>
  </si>
  <si>
    <t>废分体空调的室内机</t>
    <phoneticPr fontId="6" type="noConversion"/>
  </si>
  <si>
    <t>FP-400BGM,55W,挂机</t>
    <phoneticPr fontId="6" type="noConversion"/>
  </si>
  <si>
    <t>台</t>
    <phoneticPr fontId="6" type="noConversion"/>
  </si>
  <si>
    <t>苏建添</t>
    <phoneticPr fontId="6" type="noConversion"/>
  </si>
  <si>
    <t>坏</t>
    <phoneticPr fontId="6" type="noConversion"/>
  </si>
  <si>
    <t>较多</t>
    <phoneticPr fontId="6" type="noConversion"/>
  </si>
  <si>
    <t>DN600\YR-M</t>
    <phoneticPr fontId="6" type="noConversion"/>
  </si>
  <si>
    <t>DN100\DN250、DN200、DN150、DN125\DN400</t>
    <phoneticPr fontId="6" type="noConversion"/>
  </si>
  <si>
    <t>涡轮蝶阀\阀头</t>
    <phoneticPr fontId="6" type="noConversion"/>
  </si>
  <si>
    <t>约1米高、约高0.8米/条;5级\9级</t>
    <phoneticPr fontId="6" type="noConversion"/>
  </si>
  <si>
    <t>电箱\电磁流量计</t>
    <phoneticPr fontId="6" type="noConversion"/>
  </si>
  <si>
    <t>约1米*1米*0.5米\2G-17能仓</t>
    <phoneticPr fontId="6" type="noConversion"/>
  </si>
  <si>
    <t>1+1</t>
    <phoneticPr fontId="6" type="noConversion"/>
  </si>
  <si>
    <t>DN125、DN100、DN150\DN200</t>
    <phoneticPr fontId="6" type="noConversion"/>
  </si>
  <si>
    <t>摄像头\电机盒\电路板\流量计等</t>
    <phoneticPr fontId="6" type="noConversion"/>
  </si>
  <si>
    <t>热水表</t>
    <phoneticPr fontId="6" type="noConversion"/>
  </si>
  <si>
    <t>个</t>
    <phoneticPr fontId="6" type="noConversion"/>
  </si>
  <si>
    <t>热水班</t>
    <phoneticPr fontId="6" type="noConversion"/>
  </si>
  <si>
    <t>梁钜添</t>
    <phoneticPr fontId="6" type="noConversion"/>
  </si>
  <si>
    <t>坏</t>
    <phoneticPr fontId="6" type="noConversion"/>
  </si>
  <si>
    <t>止回阀</t>
    <phoneticPr fontId="6" type="noConversion"/>
  </si>
  <si>
    <t>橡胶软接头</t>
    <phoneticPr fontId="6" type="noConversion"/>
  </si>
  <si>
    <t>DN125</t>
    <phoneticPr fontId="6" type="noConversion"/>
  </si>
  <si>
    <t>DN100</t>
    <phoneticPr fontId="6" type="noConversion"/>
  </si>
  <si>
    <t>明杆闸阀</t>
    <phoneticPr fontId="6" type="noConversion"/>
  </si>
  <si>
    <t>AME85</t>
    <phoneticPr fontId="6" type="noConversion"/>
  </si>
  <si>
    <t>块</t>
    <phoneticPr fontId="6" type="noConversion"/>
  </si>
  <si>
    <t>电仪班</t>
    <phoneticPr fontId="6" type="noConversion"/>
  </si>
  <si>
    <t>余诒</t>
    <phoneticPr fontId="6" type="noConversion"/>
  </si>
  <si>
    <t>调节阀模块</t>
    <phoneticPr fontId="6" type="noConversion"/>
  </si>
  <si>
    <t>AME55</t>
    <phoneticPr fontId="6" type="noConversion"/>
  </si>
  <si>
    <t>10KV高压电缆</t>
    <phoneticPr fontId="6" type="noConversion"/>
  </si>
  <si>
    <t>ZR-YJV22-3X70平方</t>
    <phoneticPr fontId="6" type="noConversion"/>
  </si>
  <si>
    <t>米</t>
    <phoneticPr fontId="6" type="noConversion"/>
  </si>
  <si>
    <t>安全办</t>
    <phoneticPr fontId="6" type="noConversion"/>
  </si>
  <si>
    <t>曾惠明</t>
    <phoneticPr fontId="6" type="noConversion"/>
  </si>
  <si>
    <t>床上台式风扇</t>
    <phoneticPr fontId="6" type="noConversion"/>
  </si>
  <si>
    <t>台</t>
    <phoneticPr fontId="6" type="noConversion"/>
  </si>
  <si>
    <t>大学城商业北区拆回来</t>
    <phoneticPr fontId="6" type="noConversion"/>
  </si>
  <si>
    <t>中置高压开关柜(含真空泵小车)</t>
    <phoneticPr fontId="6" type="noConversion"/>
  </si>
  <si>
    <t>10KV</t>
    <phoneticPr fontId="6" type="noConversion"/>
  </si>
  <si>
    <t>套</t>
    <phoneticPr fontId="6" type="noConversion"/>
  </si>
  <si>
    <t>直流屏</t>
    <phoneticPr fontId="6" type="noConversion"/>
  </si>
  <si>
    <t>综合管沟</t>
    <phoneticPr fontId="6" type="noConversion"/>
  </si>
  <si>
    <t>黄盛全</t>
    <phoneticPr fontId="6" type="noConversion"/>
  </si>
  <si>
    <t>4号站/电仪班</t>
    <phoneticPr fontId="6" type="noConversion"/>
  </si>
  <si>
    <t>坏个人工具</t>
    <phoneticPr fontId="6" type="noConversion"/>
  </si>
  <si>
    <t>ABB交流电机盖</t>
    <phoneticPr fontId="6" type="noConversion"/>
  </si>
  <si>
    <t>冷却塔5号塔底拆下</t>
    <phoneticPr fontId="6" type="noConversion"/>
  </si>
  <si>
    <t>分体空调室外机</t>
    <phoneticPr fontId="6" type="noConversion"/>
  </si>
  <si>
    <t>3匹</t>
    <phoneticPr fontId="6" type="noConversion"/>
  </si>
  <si>
    <t>废铁、废托水盘</t>
    <phoneticPr fontId="6" type="noConversion"/>
  </si>
  <si>
    <t>袋</t>
    <phoneticPr fontId="6" type="noConversion"/>
  </si>
  <si>
    <t>对外维保组</t>
    <phoneticPr fontId="6" type="noConversion"/>
  </si>
  <si>
    <t>段志伟</t>
    <phoneticPr fontId="6" type="noConversion"/>
  </si>
  <si>
    <t>涡轮蝶阀头、涡轮蝶阀</t>
    <phoneticPr fontId="6" type="noConversion"/>
  </si>
  <si>
    <t>DN250、DN125</t>
    <phoneticPr fontId="6" type="noConversion"/>
  </si>
  <si>
    <t>2+1</t>
    <phoneticPr fontId="6" type="noConversion"/>
  </si>
  <si>
    <t>检修班</t>
    <phoneticPr fontId="6" type="noConversion"/>
  </si>
  <si>
    <t>汪罕</t>
    <phoneticPr fontId="6" type="noConversion"/>
  </si>
  <si>
    <t>100*100\4分,约1米长、100*50</t>
    <phoneticPr fontId="6" type="noConversion"/>
  </si>
  <si>
    <t>少量+8条</t>
    <phoneticPr fontId="6" type="noConversion"/>
  </si>
  <si>
    <t>分体空调室内挂机</t>
    <phoneticPr fontId="6" type="noConversion"/>
  </si>
  <si>
    <t>电容\氧气浓度检测仪\温湿度检测\键盘\温湿度变送器、氧气探头SM95-0、SM-10717-0509</t>
    <phoneticPr fontId="6" type="noConversion"/>
  </si>
  <si>
    <t>138+11+9+1+20+2+8</t>
    <phoneticPr fontId="6" type="noConversion"/>
  </si>
  <si>
    <t>限流止回阀</t>
    <phoneticPr fontId="6" type="noConversion"/>
  </si>
  <si>
    <t>DN150、DN100、DN40~DN50</t>
    <phoneticPr fontId="6" type="noConversion"/>
  </si>
  <si>
    <t>1+1+12</t>
    <phoneticPr fontId="6" type="noConversion"/>
  </si>
  <si>
    <t>DN100、DN50</t>
    <phoneticPr fontId="6" type="noConversion"/>
  </si>
  <si>
    <t>3+10</t>
    <phoneticPr fontId="6" type="noConversion"/>
  </si>
  <si>
    <t>DN150、DN125、DN100、DN50</t>
    <phoneticPr fontId="6" type="noConversion"/>
  </si>
  <si>
    <t>2+1+2+2</t>
    <phoneticPr fontId="6" type="noConversion"/>
  </si>
  <si>
    <t>约3+100市斤</t>
    <phoneticPr fontId="6" type="noConversion"/>
  </si>
  <si>
    <t>废电容</t>
    <phoneticPr fontId="6" type="noConversion"/>
  </si>
  <si>
    <t>批</t>
    <phoneticPr fontId="6" type="noConversion"/>
  </si>
  <si>
    <t>何志文</t>
    <phoneticPr fontId="6" type="noConversion"/>
  </si>
  <si>
    <t>DN100、DN125、DN150</t>
    <phoneticPr fontId="6" type="noConversion"/>
  </si>
  <si>
    <t>约50</t>
    <phoneticPr fontId="6" type="noConversion"/>
  </si>
  <si>
    <t>KG</t>
    <phoneticPr fontId="6" type="noConversion"/>
  </si>
  <si>
    <t>不锈钢管、变径及弯头（7个）</t>
    <phoneticPr fontId="6" type="noConversion"/>
  </si>
  <si>
    <t>罗伟强</t>
    <phoneticPr fontId="6" type="noConversion"/>
  </si>
  <si>
    <t>手动、涡轮蝶阀</t>
    <phoneticPr fontId="6" type="noConversion"/>
  </si>
  <si>
    <t>DN100、DN150、DN200</t>
    <phoneticPr fontId="6" type="noConversion"/>
  </si>
  <si>
    <t>2+1+1</t>
    <phoneticPr fontId="6" type="noConversion"/>
  </si>
  <si>
    <t>废办公凳\椅、9V电源</t>
    <phoneticPr fontId="6" type="noConversion"/>
  </si>
  <si>
    <t>潜水泵</t>
    <phoneticPr fontId="6" type="noConversion"/>
  </si>
  <si>
    <t>380V</t>
    <phoneticPr fontId="6" type="noConversion"/>
  </si>
  <si>
    <t>消防盘管、灭火瓶</t>
    <phoneticPr fontId="6" type="noConversion"/>
  </si>
  <si>
    <t>数字万用表、电笔、十字螺丝刀、活动板手200#、手电筒、一字螺丝刀</t>
    <phoneticPr fontId="6" type="noConversion"/>
  </si>
  <si>
    <t>灯泡式</t>
    <phoneticPr fontId="6" type="noConversion"/>
  </si>
  <si>
    <t>陈威\李文武、钟帆</t>
    <phoneticPr fontId="6" type="noConversion"/>
  </si>
  <si>
    <t>冷却风机</t>
    <phoneticPr fontId="6" type="noConversion"/>
  </si>
  <si>
    <t>GFD582-110，50W，220V</t>
    <phoneticPr fontId="6" type="noConversion"/>
  </si>
  <si>
    <t>许朝锋</t>
    <phoneticPr fontId="6" type="noConversion"/>
  </si>
  <si>
    <t>钟肇明</t>
    <phoneticPr fontId="6" type="noConversion"/>
  </si>
  <si>
    <t>旧电箱</t>
    <phoneticPr fontId="6" type="noConversion"/>
  </si>
  <si>
    <t>空调</t>
    <phoneticPr fontId="6" type="noConversion"/>
  </si>
  <si>
    <t>1匹</t>
    <phoneticPr fontId="6" type="noConversion"/>
  </si>
  <si>
    <t>3号站</t>
    <phoneticPr fontId="6" type="noConversion"/>
  </si>
  <si>
    <t>黄柏潮</t>
    <phoneticPr fontId="6" type="noConversion"/>
  </si>
  <si>
    <t>防潮灯</t>
    <phoneticPr fontId="6" type="noConversion"/>
  </si>
  <si>
    <t>2号、4#、对外维保</t>
    <phoneticPr fontId="6" type="noConversion"/>
  </si>
  <si>
    <t>吸尘机</t>
    <phoneticPr fontId="6" type="noConversion"/>
  </si>
  <si>
    <t>海尔，ZTBJ1500-0201</t>
    <phoneticPr fontId="6" type="noConversion"/>
  </si>
  <si>
    <t>科学中心</t>
    <phoneticPr fontId="6" type="noConversion"/>
  </si>
  <si>
    <t>张东治</t>
    <phoneticPr fontId="6" type="noConversion"/>
  </si>
  <si>
    <t>高电柜</t>
    <phoneticPr fontId="6" type="noConversion"/>
  </si>
  <si>
    <t>大电柜门、电动调节阀控制器</t>
    <phoneticPr fontId="6" type="noConversion"/>
  </si>
  <si>
    <t>风机外壳、万和热水器</t>
    <phoneticPr fontId="6" type="noConversion"/>
  </si>
  <si>
    <t>50升</t>
    <phoneticPr fontId="6" type="noConversion"/>
  </si>
  <si>
    <t>广外1#大泵控制箱</t>
    <phoneticPr fontId="6" type="noConversion"/>
  </si>
  <si>
    <t>约1000*600</t>
    <phoneticPr fontId="6" type="noConversion"/>
  </si>
  <si>
    <t>80*60、400*500</t>
    <phoneticPr fontId="6" type="noConversion"/>
  </si>
  <si>
    <t>电焊机</t>
    <phoneticPr fontId="6" type="noConversion"/>
  </si>
  <si>
    <t>瑞凌，10A/10.4V -200A/18V,带电缆焊钳</t>
    <phoneticPr fontId="6" type="noConversion"/>
  </si>
  <si>
    <t>杨秋发</t>
    <phoneticPr fontId="6" type="noConversion"/>
  </si>
  <si>
    <t>修不了</t>
    <phoneticPr fontId="6" type="noConversion"/>
  </si>
  <si>
    <t>较多</t>
    <phoneticPr fontId="6" type="noConversion"/>
  </si>
  <si>
    <t>涡轮蝶阀及碎铁少量\热量积算器\24寸捷达单车、电磁流量计DN150、手柄蝶阀头DN150</t>
    <phoneticPr fontId="6" type="noConversion"/>
  </si>
  <si>
    <t>2+2+1+1+1</t>
    <phoneticPr fontId="6" type="noConversion"/>
  </si>
  <si>
    <t>1300~530</t>
    <phoneticPr fontId="6" type="noConversion"/>
  </si>
  <si>
    <t>290~12</t>
    <phoneticPr fontId="6" type="noConversion"/>
  </si>
  <si>
    <r>
      <t>2</t>
    </r>
    <r>
      <rPr>
        <sz val="9"/>
        <color theme="1"/>
        <rFont val="宋体"/>
        <family val="3"/>
        <charset val="134"/>
        <scheme val="minor"/>
      </rPr>
      <t>00~</t>
    </r>
    <r>
      <rPr>
        <sz val="9"/>
        <color theme="1"/>
        <rFont val="宋体"/>
        <family val="3"/>
        <charset val="134"/>
        <scheme val="minor"/>
      </rPr>
      <t>370</t>
    </r>
    <phoneticPr fontId="6" type="noConversion"/>
  </si>
  <si>
    <r>
      <t>4</t>
    </r>
    <r>
      <rPr>
        <sz val="9"/>
        <color theme="1"/>
        <rFont val="宋体"/>
        <family val="3"/>
        <charset val="134"/>
        <scheme val="minor"/>
      </rPr>
      <t>000~1000</t>
    </r>
    <phoneticPr fontId="6" type="noConversion"/>
  </si>
  <si>
    <t>200~320</t>
    <phoneticPr fontId="6" type="noConversion"/>
  </si>
  <si>
    <r>
      <t>2</t>
    </r>
    <r>
      <rPr>
        <sz val="9"/>
        <color theme="1"/>
        <rFont val="宋体"/>
        <family val="3"/>
        <charset val="134"/>
        <scheme val="minor"/>
      </rPr>
      <t>00~258</t>
    </r>
    <phoneticPr fontId="6" type="noConversion"/>
  </si>
  <si>
    <t>260~1130</t>
    <phoneticPr fontId="6" type="noConversion"/>
  </si>
  <si>
    <r>
      <t>2</t>
    </r>
    <r>
      <rPr>
        <sz val="9"/>
        <color theme="1"/>
        <rFont val="宋体"/>
        <family val="3"/>
        <charset val="134"/>
        <scheme val="minor"/>
      </rPr>
      <t>900~1000</t>
    </r>
    <phoneticPr fontId="6" type="noConversion"/>
  </si>
  <si>
    <t>900~1200</t>
    <phoneticPr fontId="6" type="noConversion"/>
  </si>
  <si>
    <t>无单价</t>
    <phoneticPr fontId="6" type="noConversion"/>
  </si>
  <si>
    <t>240~11</t>
    <phoneticPr fontId="6" type="noConversion"/>
  </si>
  <si>
    <t>850~80</t>
    <phoneticPr fontId="6" type="noConversion"/>
  </si>
  <si>
    <t>305~73</t>
    <phoneticPr fontId="6" type="noConversion"/>
  </si>
  <si>
    <t>18~160</t>
    <phoneticPr fontId="6" type="noConversion"/>
  </si>
  <si>
    <t>1550~3500</t>
    <phoneticPr fontId="6" type="noConversion"/>
  </si>
  <si>
    <t>370~500</t>
    <phoneticPr fontId="6" type="noConversion"/>
  </si>
  <si>
    <t>100~300</t>
    <phoneticPr fontId="6" type="noConversion"/>
  </si>
  <si>
    <t>32.5~8</t>
    <phoneticPr fontId="6" type="noConversion"/>
  </si>
  <si>
    <t>袋</t>
    <phoneticPr fontId="6" type="noConversion"/>
  </si>
  <si>
    <t>工作鞋\工作服(夏装)\安全帽\报废对讲机、电池、电钻、电筒、自行车等</t>
    <phoneticPr fontId="6" type="noConversion"/>
  </si>
  <si>
    <t>各1</t>
    <phoneticPr fontId="6" type="noConversion"/>
  </si>
  <si>
    <t>批</t>
    <phoneticPr fontId="6" type="noConversion"/>
  </si>
  <si>
    <t>450、9550</t>
    <phoneticPr fontId="6" type="noConversion"/>
  </si>
  <si>
    <t>200、430、92</t>
    <phoneticPr fontId="6" type="noConversion"/>
  </si>
  <si>
    <t>372、288、740</t>
    <phoneticPr fontId="6" type="noConversion"/>
  </si>
  <si>
    <t>1500、530、3700</t>
    <phoneticPr fontId="6" type="noConversion"/>
  </si>
  <si>
    <t>190、188、130、70</t>
    <phoneticPr fontId="6" type="noConversion"/>
  </si>
  <si>
    <t>1932、1220、800</t>
    <phoneticPr fontId="6" type="noConversion"/>
  </si>
  <si>
    <t>3750、1628</t>
    <phoneticPr fontId="6" type="noConversion"/>
  </si>
  <si>
    <t>1300、400</t>
    <phoneticPr fontId="6" type="noConversion"/>
  </si>
  <si>
    <t>270、175、300</t>
    <phoneticPr fontId="6" type="noConversion"/>
  </si>
  <si>
    <t>135、144</t>
    <phoneticPr fontId="6" type="noConversion"/>
  </si>
  <si>
    <t>150、4940</t>
    <phoneticPr fontId="6" type="noConversion"/>
  </si>
  <si>
    <t>490、916</t>
    <phoneticPr fontId="6" type="noConversion"/>
  </si>
  <si>
    <t>640、1650</t>
    <phoneticPr fontId="6" type="noConversion"/>
  </si>
  <si>
    <t>280、270</t>
    <phoneticPr fontId="6" type="noConversion"/>
  </si>
  <si>
    <t>220、1650</t>
    <phoneticPr fontId="6" type="noConversion"/>
  </si>
  <si>
    <t>582、750、708</t>
    <phoneticPr fontId="6" type="noConversion"/>
  </si>
  <si>
    <t>350、230</t>
    <phoneticPr fontId="6" type="noConversion"/>
  </si>
  <si>
    <t>100、70</t>
    <phoneticPr fontId="6" type="noConversion"/>
  </si>
  <si>
    <t>60、22</t>
    <phoneticPr fontId="6" type="noConversion"/>
  </si>
  <si>
    <t>4*16平方</t>
    <phoneticPr fontId="6" type="noConversion"/>
  </si>
  <si>
    <t>约160</t>
    <phoneticPr fontId="6" type="noConversion"/>
  </si>
  <si>
    <t>48、58、170、200</t>
    <phoneticPr fontId="6" type="noConversion"/>
  </si>
  <si>
    <t>9800~7800</t>
    <phoneticPr fontId="6" type="noConversion"/>
  </si>
  <si>
    <t>100*100\100*50\200*150</t>
    <phoneticPr fontId="6" type="noConversion"/>
  </si>
  <si>
    <t>77、60、136、40、550</t>
    <phoneticPr fontId="6" type="noConversion"/>
  </si>
  <si>
    <t>370、110~1020</t>
    <phoneticPr fontId="6" type="noConversion"/>
  </si>
  <si>
    <t>40、2000</t>
    <phoneticPr fontId="6" type="noConversion"/>
  </si>
  <si>
    <t>38500、21、16~96</t>
    <phoneticPr fontId="6" type="noConversion"/>
  </si>
  <si>
    <t>72、33</t>
    <phoneticPr fontId="6" type="noConversion"/>
  </si>
  <si>
    <t>条</t>
    <phoneticPr fontId="6" type="noConversion"/>
  </si>
  <si>
    <r>
      <t>5</t>
    </r>
    <r>
      <rPr>
        <sz val="9"/>
        <color theme="1"/>
        <rFont val="宋体"/>
        <family val="3"/>
        <charset val="134"/>
        <scheme val="minor"/>
      </rPr>
      <t>.5元/米</t>
    </r>
    <phoneticPr fontId="6" type="noConversion"/>
  </si>
  <si>
    <t>1987\18</t>
    <phoneticPr fontId="6" type="noConversion"/>
  </si>
  <si>
    <t>电磁流量计一体式</t>
    <phoneticPr fontId="6" type="noConversion"/>
  </si>
  <si>
    <t>1400\580\900\13300</t>
    <phoneticPr fontId="6" type="noConversion"/>
  </si>
  <si>
    <t>6250\3900</t>
    <phoneticPr fontId="6" type="noConversion"/>
  </si>
  <si>
    <t>1020\718\210</t>
    <phoneticPr fontId="6" type="noConversion"/>
  </si>
  <si>
    <t>30\80\570\70\1400</t>
    <phoneticPr fontId="6" type="noConversion"/>
  </si>
  <si>
    <t>130\20</t>
    <phoneticPr fontId="6" type="noConversion"/>
  </si>
  <si>
    <t>394\220\720</t>
    <phoneticPr fontId="6" type="noConversion"/>
  </si>
  <si>
    <t>860\3300</t>
    <phoneticPr fontId="6" type="noConversion"/>
  </si>
  <si>
    <t>1016\986</t>
    <phoneticPr fontId="6" type="noConversion"/>
  </si>
  <si>
    <t>3+1</t>
    <phoneticPr fontId="6" type="noConversion"/>
  </si>
  <si>
    <t>AX0016010526\AX0015121932,约克</t>
    <phoneticPr fontId="6" type="noConversion"/>
  </si>
  <si>
    <t>270\570</t>
    <phoneticPr fontId="6" type="noConversion"/>
  </si>
  <si>
    <t>高效能散热器铭牌</t>
    <phoneticPr fontId="6" type="noConversion"/>
  </si>
  <si>
    <t>约4300</t>
    <phoneticPr fontId="6" type="noConversion"/>
  </si>
  <si>
    <t>340\50</t>
    <phoneticPr fontId="6" type="noConversion"/>
  </si>
  <si>
    <t>无单价</t>
    <phoneticPr fontId="6" type="noConversion"/>
  </si>
  <si>
    <t>160\260\18\960</t>
    <phoneticPr fontId="6" type="noConversion"/>
  </si>
  <si>
    <t>590\986</t>
    <phoneticPr fontId="6" type="noConversion"/>
  </si>
  <si>
    <t>约2300</t>
    <phoneticPr fontId="6" type="noConversion"/>
  </si>
  <si>
    <t>1016\1350</t>
    <phoneticPr fontId="6" type="noConversion"/>
  </si>
  <si>
    <t>372\1850\420\155</t>
    <phoneticPr fontId="6" type="noConversion"/>
  </si>
  <si>
    <t>7.8~73</t>
    <phoneticPr fontId="6" type="noConversion"/>
  </si>
  <si>
    <t>370\450\623</t>
    <phoneticPr fontId="6" type="noConversion"/>
  </si>
  <si>
    <t>3700~9800~7800</t>
    <phoneticPr fontId="6" type="noConversion"/>
  </si>
  <si>
    <t>不锈钢波纹管软接头</t>
    <phoneticPr fontId="6" type="noConversion"/>
  </si>
  <si>
    <t>DN300\DN250\DN200</t>
    <phoneticPr fontId="6" type="noConversion"/>
  </si>
  <si>
    <t>个</t>
    <phoneticPr fontId="6" type="noConversion"/>
  </si>
  <si>
    <t>制备站</t>
    <phoneticPr fontId="6" type="noConversion"/>
  </si>
  <si>
    <t>陈志文</t>
    <phoneticPr fontId="6" type="noConversion"/>
  </si>
  <si>
    <t>坏</t>
    <phoneticPr fontId="6" type="noConversion"/>
  </si>
  <si>
    <t>截止阀</t>
    <phoneticPr fontId="6" type="noConversion"/>
  </si>
  <si>
    <t>DN150</t>
    <phoneticPr fontId="6" type="noConversion"/>
  </si>
  <si>
    <t>个</t>
    <phoneticPr fontId="6" type="noConversion"/>
  </si>
  <si>
    <t>不锈钢短接</t>
    <phoneticPr fontId="6" type="noConversion"/>
  </si>
  <si>
    <t>DN300</t>
    <phoneticPr fontId="6" type="noConversion"/>
  </si>
  <si>
    <t>户外电箱</t>
    <phoneticPr fontId="6" type="noConversion"/>
  </si>
  <si>
    <t>长1.5*高1*宽0.5米</t>
    <phoneticPr fontId="6" type="noConversion"/>
  </si>
  <si>
    <t>批</t>
    <phoneticPr fontId="6" type="noConversion"/>
  </si>
  <si>
    <t>1800\980\700</t>
    <phoneticPr fontId="6" type="noConversion"/>
  </si>
  <si>
    <t>约300</t>
    <phoneticPr fontId="6" type="noConversion"/>
  </si>
  <si>
    <t>约400</t>
    <phoneticPr fontId="6" type="noConversion"/>
  </si>
  <si>
    <t>不锈钢法兰\碎铁\消防栓</t>
    <phoneticPr fontId="6" type="noConversion"/>
  </si>
  <si>
    <t>各1个+1批</t>
    <phoneticPr fontId="6" type="noConversion"/>
  </si>
  <si>
    <r>
      <t>DN</t>
    </r>
    <r>
      <rPr>
        <sz val="11"/>
        <color theme="1"/>
        <rFont val="宋体"/>
        <family val="3"/>
        <charset val="134"/>
        <scheme val="minor"/>
      </rPr>
      <t>5</t>
    </r>
    <r>
      <rPr>
        <sz val="11"/>
        <color theme="1"/>
        <rFont val="宋体"/>
        <family val="3"/>
        <charset val="134"/>
        <scheme val="minor"/>
      </rPr>
      <t>00\300\250等</t>
    </r>
    <phoneticPr fontId="6" type="noConversion"/>
  </si>
  <si>
    <t>3400\790\368\500</t>
    <phoneticPr fontId="6" type="noConversion"/>
  </si>
  <si>
    <t>无缝钢管及弯头\变径</t>
    <phoneticPr fontId="6" type="noConversion"/>
  </si>
  <si>
    <t>较多</t>
    <phoneticPr fontId="6" type="noConversion"/>
  </si>
  <si>
    <t>工程部</t>
    <phoneticPr fontId="6" type="noConversion"/>
  </si>
  <si>
    <t>工程部退回坏</t>
    <phoneticPr fontId="6" type="noConversion"/>
  </si>
  <si>
    <t>坏</t>
    <phoneticPr fontId="6" type="noConversion"/>
  </si>
  <si>
    <t>DN200\DN250\DN300\DN350\DN400等</t>
    <phoneticPr fontId="6" type="noConversion"/>
  </si>
  <si>
    <t>约220\394\720</t>
    <phoneticPr fontId="6" type="noConversion"/>
  </si>
  <si>
    <t>(2017年9月20日止)废品清单</t>
    <phoneticPr fontId="6" type="noConversion"/>
  </si>
  <si>
    <t>DN125\DN150</t>
    <phoneticPr fontId="6" type="noConversion"/>
  </si>
  <si>
    <t>1+1</t>
    <phoneticPr fontId="6" type="noConversion"/>
  </si>
  <si>
    <t>明杆闸阀\潜水泵</t>
    <phoneticPr fontId="6" type="noConversion"/>
  </si>
  <si>
    <t>DN100、220V</t>
    <phoneticPr fontId="6" type="noConversion"/>
  </si>
  <si>
    <t>2+1</t>
    <phoneticPr fontId="6" type="noConversion"/>
  </si>
  <si>
    <t>黄色无字安全帽\废工具\废工衣鞋\水壶\安全带、安全绳等</t>
    <phoneticPr fontId="6" type="noConversion"/>
  </si>
  <si>
    <t>温控面板\二通阀\轴承\盘管电机\风轮\铝梯等碎料</t>
    <phoneticPr fontId="6" type="noConversion"/>
  </si>
  <si>
    <t>消防栓</t>
    <phoneticPr fontId="6" type="noConversion"/>
  </si>
  <si>
    <t>废钢管、废板换碎料</t>
    <phoneticPr fontId="6" type="noConversion"/>
  </si>
  <si>
    <t>DN250\DN200\DN300、DN400等</t>
    <phoneticPr fontId="6" type="noConversion"/>
  </si>
  <si>
    <t>大铁剪、中大铁剪、废铜根</t>
    <phoneticPr fontId="6" type="noConversion"/>
  </si>
  <si>
    <t>灭火器\报废潜水泵、手电筒等</t>
    <phoneticPr fontId="6" type="noConversion"/>
  </si>
  <si>
    <t>大,4KG、QDX10-15-0.8-220V</t>
    <phoneticPr fontId="6" type="noConversion"/>
  </si>
  <si>
    <t>2+1</t>
    <phoneticPr fontId="6" type="noConversion"/>
  </si>
  <si>
    <t>摇表\测温仪\安全带\绳等</t>
    <phoneticPr fontId="6" type="noConversion"/>
  </si>
  <si>
    <t>500V</t>
    <phoneticPr fontId="6" type="noConversion"/>
  </si>
  <si>
    <t>1+1+2</t>
    <phoneticPr fontId="6" type="noConversion"/>
  </si>
  <si>
    <t>条</t>
    <phoneticPr fontId="6" type="noConversion"/>
  </si>
  <si>
    <t>科学中心</t>
    <phoneticPr fontId="6" type="noConversion"/>
  </si>
  <si>
    <t>张东治</t>
    <phoneticPr fontId="6" type="noConversion"/>
  </si>
  <si>
    <t>坏</t>
    <phoneticPr fontId="6" type="noConversion"/>
  </si>
  <si>
    <t>SKF6219、SKF6208</t>
    <phoneticPr fontId="6" type="noConversion"/>
  </si>
  <si>
    <t>1+2</t>
    <phoneticPr fontId="6" type="noConversion"/>
  </si>
  <si>
    <t>材料入仓单价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</si>
</sst>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shrinkToFi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>
      <alignment vertical="center"/>
    </xf>
    <xf numFmtId="0" fontId="2" fillId="2" borderId="0" xfId="0" applyFont="1" applyFill="1">
      <alignment vertical="center"/>
    </xf>
    <xf numFmtId="0" fontId="2" fillId="2" borderId="2" xfId="0" applyNumberFormat="1" applyFont="1" applyFill="1" applyBorder="1" applyAlignment="1">
      <alignment horizontal="left" vertical="center" wrapText="1"/>
    </xf>
    <xf numFmtId="0" fontId="2" fillId="2" borderId="0" xfId="0" applyFont="1" applyFill="1" applyBorder="1">
      <alignment vertical="center"/>
    </xf>
    <xf numFmtId="0" fontId="3" fillId="2" borderId="1" xfId="0" applyNumberFormat="1" applyFont="1" applyFill="1" applyBorder="1" applyAlignment="1">
      <alignment horizontal="left" vertical="center" wrapText="1"/>
    </xf>
    <xf numFmtId="0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0" fillId="2" borderId="0" xfId="0" applyNumberFormat="1" applyFill="1" applyAlignment="1">
      <alignment horizontal="center" vertical="center" shrinkToFit="1"/>
    </xf>
    <xf numFmtId="0" fontId="0" fillId="2" borderId="0" xfId="0" applyFill="1" applyAlignment="1">
      <alignment horizontal="center" vertical="center"/>
    </xf>
    <xf numFmtId="0" fontId="3" fillId="2" borderId="0" xfId="0" applyNumberFormat="1" applyFont="1" applyFill="1" applyAlignment="1">
      <alignment horizontal="left" vertical="center" wrapText="1"/>
    </xf>
    <xf numFmtId="0" fontId="2" fillId="2" borderId="0" xfId="0" applyNumberFormat="1" applyFont="1" applyFill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4" fillId="2" borderId="1" xfId="0" applyNumberFormat="1" applyFont="1" applyFill="1" applyBorder="1" applyAlignment="1">
      <alignment horizontal="center" vertical="center" wrapText="1" shrinkToFit="1"/>
    </xf>
    <xf numFmtId="0" fontId="1" fillId="2" borderId="0" xfId="0" applyFont="1" applyFill="1" applyAlignment="1">
      <alignment horizontal="center" vertical="center" wrapText="1" shrinkToFit="1"/>
    </xf>
    <xf numFmtId="176" fontId="4" fillId="2" borderId="1" xfId="0" applyNumberFormat="1" applyFont="1" applyFill="1" applyBorder="1" applyAlignment="1">
      <alignment horizontal="center" vertical="center" wrapText="1" shrinkToFi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left" vertical="center" wrapText="1"/>
    </xf>
    <xf numFmtId="0" fontId="0" fillId="2" borderId="1" xfId="0" applyFill="1" applyBorder="1">
      <alignment vertical="center"/>
    </xf>
    <xf numFmtId="0" fontId="7" fillId="2" borderId="1" xfId="0" applyFont="1" applyFill="1" applyBorder="1">
      <alignment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8" fillId="2" borderId="0" xfId="0" applyFont="1" applyFill="1">
      <alignment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9" fillId="2" borderId="0" xfId="0" applyNumberFormat="1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NumberFormat="1" applyFont="1" applyFill="1" applyAlignment="1">
      <alignment horizontal="center" vertical="center" shrinkToFit="1"/>
    </xf>
    <xf numFmtId="0" fontId="2" fillId="2" borderId="0" xfId="0" applyNumberFormat="1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0"/>
  <sheetViews>
    <sheetView tabSelected="1" workbookViewId="0">
      <selection activeCell="D2" sqref="D2"/>
    </sheetView>
  </sheetViews>
  <sheetFormatPr defaultColWidth="9" defaultRowHeight="13.5" x14ac:dyDescent="0.15"/>
  <cols>
    <col min="1" max="1" width="22.875" style="14" customWidth="1"/>
    <col min="2" max="2" width="21.125" style="15" customWidth="1"/>
    <col min="3" max="3" width="9.25" style="15" customWidth="1"/>
    <col min="4" max="4" width="14.5" style="30" customWidth="1"/>
    <col min="5" max="5" width="4.25" style="16" customWidth="1"/>
    <col min="6" max="6" width="9.25" style="17" customWidth="1"/>
    <col min="7" max="7" width="6.125" style="19" customWidth="1"/>
    <col min="8" max="8" width="5.125" style="17" customWidth="1"/>
    <col min="9" max="9" width="20.625" style="1" customWidth="1"/>
    <col min="10" max="16384" width="9" style="1"/>
  </cols>
  <sheetData>
    <row r="1" spans="1:10" ht="24.75" customHeight="1" x14ac:dyDescent="0.15">
      <c r="A1" s="42" t="s">
        <v>501</v>
      </c>
      <c r="B1" s="43"/>
      <c r="C1" s="43"/>
      <c r="D1" s="43"/>
      <c r="E1" s="44"/>
      <c r="F1" s="43"/>
      <c r="G1" s="42"/>
      <c r="H1" s="43"/>
      <c r="I1" s="43"/>
    </row>
    <row r="2" spans="1:10" s="27" customFormat="1" ht="34.5" customHeight="1" x14ac:dyDescent="0.15">
      <c r="A2" s="22" t="s">
        <v>0</v>
      </c>
      <c r="B2" s="23" t="s">
        <v>1</v>
      </c>
      <c r="C2" s="23" t="s">
        <v>2</v>
      </c>
      <c r="D2" s="28" t="s">
        <v>525</v>
      </c>
      <c r="E2" s="24" t="s">
        <v>3</v>
      </c>
      <c r="F2" s="25" t="s">
        <v>4</v>
      </c>
      <c r="G2" s="26" t="s">
        <v>5</v>
      </c>
      <c r="H2" s="25" t="s">
        <v>6</v>
      </c>
      <c r="I2" s="25" t="s">
        <v>7</v>
      </c>
    </row>
    <row r="3" spans="1:10" s="8" customFormat="1" ht="21.95" customHeight="1" x14ac:dyDescent="0.15">
      <c r="A3" s="2" t="s">
        <v>8</v>
      </c>
      <c r="B3" s="3" t="s">
        <v>9</v>
      </c>
      <c r="C3" s="4">
        <v>1</v>
      </c>
      <c r="D3" s="29">
        <v>2646</v>
      </c>
      <c r="E3" s="5" t="s">
        <v>10</v>
      </c>
      <c r="F3" s="4" t="s">
        <v>11</v>
      </c>
      <c r="G3" s="6" t="s">
        <v>12</v>
      </c>
      <c r="H3" s="4" t="s">
        <v>13</v>
      </c>
      <c r="I3" s="7"/>
      <c r="J3" s="8" t="s">
        <v>14</v>
      </c>
    </row>
    <row r="4" spans="1:10" s="8" customFormat="1" ht="21.95" customHeight="1" x14ac:dyDescent="0.15">
      <c r="A4" s="2" t="s">
        <v>15</v>
      </c>
      <c r="B4" s="3" t="s">
        <v>16</v>
      </c>
      <c r="C4" s="4">
        <v>1</v>
      </c>
      <c r="D4" s="29">
        <v>1300</v>
      </c>
      <c r="E4" s="5" t="s">
        <v>10</v>
      </c>
      <c r="F4" s="4" t="s">
        <v>11</v>
      </c>
      <c r="G4" s="6" t="s">
        <v>17</v>
      </c>
      <c r="H4" s="4" t="s">
        <v>13</v>
      </c>
      <c r="I4" s="7"/>
    </row>
    <row r="5" spans="1:10" s="8" customFormat="1" ht="21.95" customHeight="1" x14ac:dyDescent="0.15">
      <c r="A5" s="2" t="s">
        <v>18</v>
      </c>
      <c r="B5" s="3" t="s">
        <v>19</v>
      </c>
      <c r="C5" s="4">
        <f>1+1+1+1+1+1+2</f>
        <v>8</v>
      </c>
      <c r="D5" s="31" t="s">
        <v>395</v>
      </c>
      <c r="E5" s="5" t="s">
        <v>10</v>
      </c>
      <c r="F5" s="4" t="s">
        <v>11</v>
      </c>
      <c r="G5" s="6" t="s">
        <v>20</v>
      </c>
      <c r="H5" s="4" t="s">
        <v>13</v>
      </c>
      <c r="I5" s="7"/>
    </row>
    <row r="6" spans="1:10" s="8" customFormat="1" ht="21.95" customHeight="1" x14ac:dyDescent="0.15">
      <c r="A6" s="2" t="s">
        <v>21</v>
      </c>
      <c r="B6" s="3" t="s">
        <v>22</v>
      </c>
      <c r="C6" s="4">
        <f>3+1+1</f>
        <v>5</v>
      </c>
      <c r="D6" s="31" t="s">
        <v>396</v>
      </c>
      <c r="E6" s="5" t="s">
        <v>10</v>
      </c>
      <c r="F6" s="4" t="s">
        <v>11</v>
      </c>
      <c r="G6" s="6" t="s">
        <v>12</v>
      </c>
      <c r="H6" s="4" t="s">
        <v>13</v>
      </c>
      <c r="I6" s="7"/>
    </row>
    <row r="7" spans="1:10" s="8" customFormat="1" ht="21.95" customHeight="1" x14ac:dyDescent="0.15">
      <c r="A7" s="2" t="s">
        <v>23</v>
      </c>
      <c r="B7" s="3" t="s">
        <v>288</v>
      </c>
      <c r="C7" s="4">
        <f>1+1+1+2+1+2+1</f>
        <v>9</v>
      </c>
      <c r="D7" s="31" t="s">
        <v>397</v>
      </c>
      <c r="E7" s="5" t="s">
        <v>10</v>
      </c>
      <c r="F7" s="4" t="s">
        <v>11</v>
      </c>
      <c r="G7" s="6" t="s">
        <v>12</v>
      </c>
      <c r="H7" s="4" t="s">
        <v>13</v>
      </c>
      <c r="I7" s="7"/>
    </row>
    <row r="8" spans="1:10" s="8" customFormat="1" ht="21.95" customHeight="1" x14ac:dyDescent="0.15">
      <c r="A8" s="2" t="s">
        <v>24</v>
      </c>
      <c r="B8" s="3"/>
      <c r="C8" s="4">
        <v>1</v>
      </c>
      <c r="D8" s="31" t="s">
        <v>398</v>
      </c>
      <c r="E8" s="5" t="s">
        <v>25</v>
      </c>
      <c r="F8" s="4" t="s">
        <v>11</v>
      </c>
      <c r="G8" s="6" t="s">
        <v>17</v>
      </c>
      <c r="H8" s="4" t="s">
        <v>13</v>
      </c>
      <c r="I8" s="7" t="s">
        <v>26</v>
      </c>
    </row>
    <row r="9" spans="1:10" s="8" customFormat="1" ht="21.95" customHeight="1" x14ac:dyDescent="0.15">
      <c r="A9" s="2" t="s">
        <v>513</v>
      </c>
      <c r="B9" s="3" t="s">
        <v>514</v>
      </c>
      <c r="C9" s="4" t="s">
        <v>515</v>
      </c>
      <c r="D9" s="29">
        <v>20</v>
      </c>
      <c r="E9" s="5" t="s">
        <v>10</v>
      </c>
      <c r="F9" s="4" t="s">
        <v>11</v>
      </c>
      <c r="G9" s="6" t="s">
        <v>20</v>
      </c>
      <c r="H9" s="4" t="s">
        <v>13</v>
      </c>
      <c r="I9" s="7"/>
    </row>
    <row r="10" spans="1:10" s="8" customFormat="1" ht="21.95" customHeight="1" x14ac:dyDescent="0.15">
      <c r="A10" s="2" t="s">
        <v>27</v>
      </c>
      <c r="B10" s="3" t="s">
        <v>28</v>
      </c>
      <c r="C10" s="4">
        <f>4+2</f>
        <v>6</v>
      </c>
      <c r="D10" s="31" t="s">
        <v>399</v>
      </c>
      <c r="E10" s="5" t="s">
        <v>10</v>
      </c>
      <c r="F10" s="4" t="s">
        <v>11</v>
      </c>
      <c r="G10" s="6" t="s">
        <v>29</v>
      </c>
      <c r="H10" s="4" t="s">
        <v>13</v>
      </c>
      <c r="I10" s="7"/>
    </row>
    <row r="11" spans="1:10" s="8" customFormat="1" ht="21.95" customHeight="1" x14ac:dyDescent="0.15">
      <c r="A11" s="2" t="s">
        <v>30</v>
      </c>
      <c r="B11" s="3" t="s">
        <v>31</v>
      </c>
      <c r="C11" s="4">
        <v>4</v>
      </c>
      <c r="D11" s="31" t="s">
        <v>400</v>
      </c>
      <c r="E11" s="5" t="s">
        <v>10</v>
      </c>
      <c r="F11" s="4" t="s">
        <v>11</v>
      </c>
      <c r="G11" s="6" t="s">
        <v>29</v>
      </c>
      <c r="H11" s="4" t="s">
        <v>13</v>
      </c>
      <c r="I11" s="7"/>
    </row>
    <row r="12" spans="1:10" s="8" customFormat="1" ht="21.95" customHeight="1" x14ac:dyDescent="0.15">
      <c r="A12" s="2" t="s">
        <v>32</v>
      </c>
      <c r="B12" s="3" t="s">
        <v>33</v>
      </c>
      <c r="C12" s="4">
        <v>2</v>
      </c>
      <c r="D12" s="29">
        <v>4700</v>
      </c>
      <c r="E12" s="5" t="s">
        <v>10</v>
      </c>
      <c r="F12" s="4" t="s">
        <v>11</v>
      </c>
      <c r="G12" s="6" t="s">
        <v>29</v>
      </c>
      <c r="H12" s="4" t="s">
        <v>13</v>
      </c>
      <c r="I12" s="7"/>
    </row>
    <row r="13" spans="1:10" s="8" customFormat="1" ht="21.95" customHeight="1" x14ac:dyDescent="0.15">
      <c r="A13" s="2" t="s">
        <v>34</v>
      </c>
      <c r="B13" s="3" t="s">
        <v>35</v>
      </c>
      <c r="C13" s="4">
        <v>1</v>
      </c>
      <c r="D13" s="29">
        <v>4300</v>
      </c>
      <c r="E13" s="5" t="s">
        <v>10</v>
      </c>
      <c r="F13" s="4" t="s">
        <v>11</v>
      </c>
      <c r="G13" s="6" t="s">
        <v>36</v>
      </c>
      <c r="H13" s="4" t="s">
        <v>13</v>
      </c>
      <c r="I13" s="7" t="s">
        <v>37</v>
      </c>
    </row>
    <row r="14" spans="1:10" s="8" customFormat="1" ht="21.95" customHeight="1" x14ac:dyDescent="0.15">
      <c r="A14" s="2" t="s">
        <v>38</v>
      </c>
      <c r="B14" s="3" t="s">
        <v>39</v>
      </c>
      <c r="C14" s="4">
        <f>1+1</f>
        <v>2</v>
      </c>
      <c r="D14" s="29">
        <v>1.9714285714285715</v>
      </c>
      <c r="E14" s="5" t="s">
        <v>10</v>
      </c>
      <c r="F14" s="4" t="s">
        <v>11</v>
      </c>
      <c r="G14" s="6" t="s">
        <v>20</v>
      </c>
      <c r="H14" s="4" t="s">
        <v>13</v>
      </c>
      <c r="I14" s="7"/>
    </row>
    <row r="15" spans="1:10" s="8" customFormat="1" ht="21.95" customHeight="1" x14ac:dyDescent="0.15">
      <c r="A15" s="2" t="s">
        <v>285</v>
      </c>
      <c r="B15" s="3" t="s">
        <v>286</v>
      </c>
      <c r="C15" s="4" t="s">
        <v>287</v>
      </c>
      <c r="D15" s="29" t="s">
        <v>417</v>
      </c>
      <c r="E15" s="5" t="s">
        <v>10</v>
      </c>
      <c r="F15" s="4" t="s">
        <v>11</v>
      </c>
      <c r="G15" s="6" t="s">
        <v>40</v>
      </c>
      <c r="H15" s="4" t="s">
        <v>13</v>
      </c>
      <c r="I15" s="7"/>
    </row>
    <row r="16" spans="1:10" s="8" customFormat="1" ht="21.95" customHeight="1" x14ac:dyDescent="0.15">
      <c r="A16" s="2" t="s">
        <v>41</v>
      </c>
      <c r="B16" s="3" t="s">
        <v>42</v>
      </c>
      <c r="C16" s="4">
        <f>1+1+1+1</f>
        <v>4</v>
      </c>
      <c r="D16" s="29" t="s">
        <v>418</v>
      </c>
      <c r="E16" s="5" t="s">
        <v>10</v>
      </c>
      <c r="F16" s="4" t="s">
        <v>11</v>
      </c>
      <c r="G16" s="6" t="s">
        <v>40</v>
      </c>
      <c r="H16" s="4" t="s">
        <v>13</v>
      </c>
      <c r="I16" s="7"/>
    </row>
    <row r="17" spans="1:9" s="8" customFormat="1" ht="21.95" customHeight="1" x14ac:dyDescent="0.15">
      <c r="A17" s="2" t="s">
        <v>43</v>
      </c>
      <c r="B17" s="3" t="s">
        <v>44</v>
      </c>
      <c r="C17" s="4">
        <f>1+1+1</f>
        <v>3</v>
      </c>
      <c r="D17" s="29" t="s">
        <v>419</v>
      </c>
      <c r="E17" s="5" t="s">
        <v>10</v>
      </c>
      <c r="F17" s="4" t="s">
        <v>11</v>
      </c>
      <c r="G17" s="6" t="s">
        <v>40</v>
      </c>
      <c r="H17" s="4" t="s">
        <v>13</v>
      </c>
      <c r="I17" s="7"/>
    </row>
    <row r="18" spans="1:9" s="8" customFormat="1" ht="21.95" customHeight="1" x14ac:dyDescent="0.15">
      <c r="A18" s="2" t="s">
        <v>45</v>
      </c>
      <c r="B18" s="3" t="s">
        <v>46</v>
      </c>
      <c r="C18" s="4">
        <f>1+1+2+1</f>
        <v>5</v>
      </c>
      <c r="D18" s="29" t="s">
        <v>420</v>
      </c>
      <c r="E18" s="5" t="s">
        <v>10</v>
      </c>
      <c r="F18" s="4" t="s">
        <v>11</v>
      </c>
      <c r="G18" s="6" t="s">
        <v>40</v>
      </c>
      <c r="H18" s="4" t="s">
        <v>13</v>
      </c>
      <c r="I18" s="7"/>
    </row>
    <row r="19" spans="1:9" s="8" customFormat="1" ht="21.95" customHeight="1" x14ac:dyDescent="0.15">
      <c r="A19" s="2" t="s">
        <v>47</v>
      </c>
      <c r="B19" s="3"/>
      <c r="C19" s="4">
        <v>1</v>
      </c>
      <c r="D19" s="29">
        <v>900</v>
      </c>
      <c r="E19" s="5" t="s">
        <v>10</v>
      </c>
      <c r="F19" s="4" t="s">
        <v>11</v>
      </c>
      <c r="G19" s="6" t="s">
        <v>12</v>
      </c>
      <c r="H19" s="4" t="s">
        <v>13</v>
      </c>
      <c r="I19" s="7"/>
    </row>
    <row r="20" spans="1:9" s="8" customFormat="1" ht="21.95" customHeight="1" x14ac:dyDescent="0.15">
      <c r="A20" s="2" t="s">
        <v>48</v>
      </c>
      <c r="B20" s="3" t="s">
        <v>49</v>
      </c>
      <c r="C20" s="4">
        <v>1</v>
      </c>
      <c r="D20" s="29">
        <v>963</v>
      </c>
      <c r="E20" s="5" t="s">
        <v>25</v>
      </c>
      <c r="F20" s="4" t="s">
        <v>11</v>
      </c>
      <c r="G20" s="6" t="s">
        <v>12</v>
      </c>
      <c r="H20" s="4" t="s">
        <v>13</v>
      </c>
      <c r="I20" s="7"/>
    </row>
    <row r="21" spans="1:9" s="8" customFormat="1" ht="21.95" customHeight="1" x14ac:dyDescent="0.15">
      <c r="A21" s="2" t="s">
        <v>50</v>
      </c>
      <c r="B21" s="3" t="s">
        <v>51</v>
      </c>
      <c r="C21" s="4" t="s">
        <v>52</v>
      </c>
      <c r="D21" s="29" t="s">
        <v>421</v>
      </c>
      <c r="E21" s="5" t="s">
        <v>10</v>
      </c>
      <c r="F21" s="4" t="s">
        <v>11</v>
      </c>
      <c r="G21" s="6" t="s">
        <v>12</v>
      </c>
      <c r="H21" s="4" t="s">
        <v>13</v>
      </c>
      <c r="I21" s="7"/>
    </row>
    <row r="22" spans="1:9" s="8" customFormat="1" ht="21.95" customHeight="1" x14ac:dyDescent="0.15">
      <c r="A22" s="2" t="s">
        <v>18</v>
      </c>
      <c r="B22" s="3" t="s">
        <v>53</v>
      </c>
      <c r="C22" s="4">
        <f>1+1+1+1</f>
        <v>4</v>
      </c>
      <c r="D22" s="29" t="s">
        <v>422</v>
      </c>
      <c r="E22" s="5" t="s">
        <v>10</v>
      </c>
      <c r="F22" s="4" t="s">
        <v>11</v>
      </c>
      <c r="G22" s="6" t="s">
        <v>36</v>
      </c>
      <c r="H22" s="4" t="s">
        <v>13</v>
      </c>
      <c r="I22" s="7"/>
    </row>
    <row r="23" spans="1:9" s="8" customFormat="1" ht="21.95" customHeight="1" x14ac:dyDescent="0.15">
      <c r="A23" s="2" t="s">
        <v>54</v>
      </c>
      <c r="B23" s="3"/>
      <c r="C23" s="4">
        <v>2</v>
      </c>
      <c r="D23" s="29">
        <v>850</v>
      </c>
      <c r="E23" s="5" t="s">
        <v>55</v>
      </c>
      <c r="F23" s="4" t="s">
        <v>11</v>
      </c>
      <c r="G23" s="6" t="s">
        <v>40</v>
      </c>
      <c r="H23" s="4" t="s">
        <v>13</v>
      </c>
      <c r="I23" s="7"/>
    </row>
    <row r="24" spans="1:9" s="8" customFormat="1" ht="21.95" customHeight="1" x14ac:dyDescent="0.15">
      <c r="A24" s="2" t="s">
        <v>56</v>
      </c>
      <c r="B24" s="3" t="s">
        <v>35</v>
      </c>
      <c r="C24" s="4">
        <v>1</v>
      </c>
      <c r="D24" s="29">
        <v>1900</v>
      </c>
      <c r="E24" s="5" t="s">
        <v>10</v>
      </c>
      <c r="F24" s="4" t="s">
        <v>11</v>
      </c>
      <c r="G24" s="6" t="s">
        <v>57</v>
      </c>
      <c r="H24" s="4" t="s">
        <v>13</v>
      </c>
      <c r="I24" s="7"/>
    </row>
    <row r="25" spans="1:9" s="8" customFormat="1" ht="21.95" customHeight="1" x14ac:dyDescent="0.15">
      <c r="A25" s="2" t="s">
        <v>58</v>
      </c>
      <c r="B25" s="3" t="s">
        <v>35</v>
      </c>
      <c r="C25" s="4">
        <f>1+3</f>
        <v>4</v>
      </c>
      <c r="D25" s="29" t="s">
        <v>423</v>
      </c>
      <c r="E25" s="5" t="s">
        <v>10</v>
      </c>
      <c r="F25" s="4" t="s">
        <v>11</v>
      </c>
      <c r="G25" s="6" t="s">
        <v>57</v>
      </c>
      <c r="H25" s="4" t="s">
        <v>13</v>
      </c>
      <c r="I25" s="7"/>
    </row>
    <row r="26" spans="1:9" s="8" customFormat="1" ht="21.95" customHeight="1" x14ac:dyDescent="0.15">
      <c r="A26" s="2" t="s">
        <v>59</v>
      </c>
      <c r="B26" s="3" t="s">
        <v>60</v>
      </c>
      <c r="C26" s="4">
        <f>2+1+5+2+2</f>
        <v>12</v>
      </c>
      <c r="D26" s="29" t="s">
        <v>424</v>
      </c>
      <c r="E26" s="5" t="s">
        <v>10</v>
      </c>
      <c r="F26" s="4" t="s">
        <v>11</v>
      </c>
      <c r="G26" s="6" t="s">
        <v>57</v>
      </c>
      <c r="H26" s="4" t="s">
        <v>13</v>
      </c>
      <c r="I26" s="7"/>
    </row>
    <row r="27" spans="1:9" s="8" customFormat="1" ht="21.95" customHeight="1" x14ac:dyDescent="0.15">
      <c r="A27" s="2" t="s">
        <v>61</v>
      </c>
      <c r="B27" s="3" t="s">
        <v>22</v>
      </c>
      <c r="C27" s="4">
        <v>1</v>
      </c>
      <c r="D27" s="29">
        <v>1400</v>
      </c>
      <c r="E27" s="5" t="s">
        <v>10</v>
      </c>
      <c r="F27" s="4" t="s">
        <v>11</v>
      </c>
      <c r="G27" s="6" t="s">
        <v>57</v>
      </c>
      <c r="H27" s="4" t="s">
        <v>13</v>
      </c>
      <c r="I27" s="7"/>
    </row>
    <row r="28" spans="1:9" s="8" customFormat="1" ht="21.95" customHeight="1" x14ac:dyDescent="0.15">
      <c r="A28" s="2" t="s">
        <v>62</v>
      </c>
      <c r="B28" s="3" t="s">
        <v>63</v>
      </c>
      <c r="C28" s="4" t="s">
        <v>64</v>
      </c>
      <c r="D28" s="29">
        <v>660</v>
      </c>
      <c r="E28" s="5" t="s">
        <v>10</v>
      </c>
      <c r="F28" s="4" t="s">
        <v>11</v>
      </c>
      <c r="G28" s="6" t="s">
        <v>57</v>
      </c>
      <c r="H28" s="4" t="s">
        <v>13</v>
      </c>
      <c r="I28" s="7"/>
    </row>
    <row r="29" spans="1:9" s="8" customFormat="1" ht="21.95" customHeight="1" x14ac:dyDescent="0.15">
      <c r="A29" s="2" t="s">
        <v>27</v>
      </c>
      <c r="B29" s="3" t="s">
        <v>65</v>
      </c>
      <c r="C29" s="4">
        <f>1+2+2+1</f>
        <v>6</v>
      </c>
      <c r="D29" s="29" t="s">
        <v>425</v>
      </c>
      <c r="E29" s="5" t="s">
        <v>10</v>
      </c>
      <c r="F29" s="4" t="s">
        <v>11</v>
      </c>
      <c r="G29" s="6" t="s">
        <v>57</v>
      </c>
      <c r="H29" s="4" t="s">
        <v>13</v>
      </c>
      <c r="I29" s="7"/>
    </row>
    <row r="30" spans="1:9" s="8" customFormat="1" ht="21.95" customHeight="1" x14ac:dyDescent="0.15">
      <c r="A30" s="2" t="s">
        <v>23</v>
      </c>
      <c r="B30" s="3" t="s">
        <v>66</v>
      </c>
      <c r="C30" s="4">
        <f>2+1</f>
        <v>3</v>
      </c>
      <c r="D30" s="29" t="s">
        <v>426</v>
      </c>
      <c r="E30" s="5" t="s">
        <v>10</v>
      </c>
      <c r="F30" s="4" t="s">
        <v>11</v>
      </c>
      <c r="G30" s="6" t="s">
        <v>57</v>
      </c>
      <c r="H30" s="4" t="s">
        <v>13</v>
      </c>
      <c r="I30" s="7"/>
    </row>
    <row r="31" spans="1:9" s="8" customFormat="1" ht="21.95" customHeight="1" x14ac:dyDescent="0.15">
      <c r="A31" s="2" t="s">
        <v>67</v>
      </c>
      <c r="B31" s="3" t="s">
        <v>68</v>
      </c>
      <c r="C31" s="4" t="s">
        <v>69</v>
      </c>
      <c r="D31" s="29" t="s">
        <v>427</v>
      </c>
      <c r="E31" s="5" t="s">
        <v>10</v>
      </c>
      <c r="F31" s="4" t="s">
        <v>11</v>
      </c>
      <c r="G31" s="6" t="s">
        <v>57</v>
      </c>
      <c r="H31" s="4" t="s">
        <v>13</v>
      </c>
      <c r="I31" s="7"/>
    </row>
    <row r="32" spans="1:9" s="8" customFormat="1" ht="21.95" customHeight="1" x14ac:dyDescent="0.15">
      <c r="A32" s="2" t="s">
        <v>70</v>
      </c>
      <c r="B32" s="3" t="s">
        <v>71</v>
      </c>
      <c r="C32" s="4">
        <f>26+2</f>
        <v>28</v>
      </c>
      <c r="D32" s="29" t="s">
        <v>428</v>
      </c>
      <c r="E32" s="5" t="s">
        <v>10</v>
      </c>
      <c r="F32" s="4" t="s">
        <v>72</v>
      </c>
      <c r="G32" s="6" t="s">
        <v>73</v>
      </c>
      <c r="H32" s="4" t="s">
        <v>13</v>
      </c>
      <c r="I32" s="7"/>
    </row>
    <row r="33" spans="1:9" s="8" customFormat="1" ht="21.95" customHeight="1" x14ac:dyDescent="0.15">
      <c r="A33" s="2" t="s">
        <v>70</v>
      </c>
      <c r="B33" s="3" t="s">
        <v>74</v>
      </c>
      <c r="C33" s="4">
        <f>10+1</f>
        <v>11</v>
      </c>
      <c r="D33" s="29" t="s">
        <v>429</v>
      </c>
      <c r="E33" s="5" t="s">
        <v>10</v>
      </c>
      <c r="F33" s="4" t="s">
        <v>72</v>
      </c>
      <c r="G33" s="6" t="s">
        <v>75</v>
      </c>
      <c r="H33" s="4" t="s">
        <v>13</v>
      </c>
      <c r="I33" s="7"/>
    </row>
    <row r="34" spans="1:9" s="8" customFormat="1" ht="21.95" customHeight="1" x14ac:dyDescent="0.15">
      <c r="A34" s="2" t="s">
        <v>70</v>
      </c>
      <c r="B34" s="3" t="s">
        <v>76</v>
      </c>
      <c r="C34" s="4">
        <f>25+4</f>
        <v>29</v>
      </c>
      <c r="D34" s="29" t="s">
        <v>430</v>
      </c>
      <c r="E34" s="5" t="s">
        <v>10</v>
      </c>
      <c r="F34" s="4" t="s">
        <v>72</v>
      </c>
      <c r="G34" s="6" t="s">
        <v>73</v>
      </c>
      <c r="H34" s="4" t="s">
        <v>13</v>
      </c>
      <c r="I34" s="7"/>
    </row>
    <row r="35" spans="1:9" s="8" customFormat="1" ht="21.95" customHeight="1" x14ac:dyDescent="0.15">
      <c r="A35" s="2" t="s">
        <v>70</v>
      </c>
      <c r="B35" s="3" t="s">
        <v>77</v>
      </c>
      <c r="C35" s="4">
        <f>35+2</f>
        <v>37</v>
      </c>
      <c r="D35" s="29">
        <v>499</v>
      </c>
      <c r="E35" s="5" t="s">
        <v>10</v>
      </c>
      <c r="F35" s="4" t="s">
        <v>72</v>
      </c>
      <c r="G35" s="6" t="s">
        <v>73</v>
      </c>
      <c r="H35" s="4" t="s">
        <v>13</v>
      </c>
      <c r="I35" s="7"/>
    </row>
    <row r="36" spans="1:9" s="8" customFormat="1" ht="21.95" customHeight="1" x14ac:dyDescent="0.15">
      <c r="A36" s="2" t="s">
        <v>70</v>
      </c>
      <c r="B36" s="3" t="s">
        <v>78</v>
      </c>
      <c r="C36" s="4">
        <f>14+2</f>
        <v>16</v>
      </c>
      <c r="D36" s="29" t="s">
        <v>431</v>
      </c>
      <c r="E36" s="5" t="s">
        <v>10</v>
      </c>
      <c r="F36" s="4" t="s">
        <v>72</v>
      </c>
      <c r="G36" s="6" t="s">
        <v>75</v>
      </c>
      <c r="H36" s="4" t="s">
        <v>13</v>
      </c>
      <c r="I36" s="7"/>
    </row>
    <row r="37" spans="1:9" s="8" customFormat="1" ht="21.95" customHeight="1" x14ac:dyDescent="0.15">
      <c r="A37" s="2" t="s">
        <v>70</v>
      </c>
      <c r="B37" s="3" t="s">
        <v>79</v>
      </c>
      <c r="C37" s="4">
        <f>17+3</f>
        <v>20</v>
      </c>
      <c r="D37" s="29">
        <v>188</v>
      </c>
      <c r="E37" s="5" t="s">
        <v>10</v>
      </c>
      <c r="F37" s="4" t="s">
        <v>72</v>
      </c>
      <c r="G37" s="6" t="s">
        <v>80</v>
      </c>
      <c r="H37" s="4" t="s">
        <v>13</v>
      </c>
      <c r="I37" s="7"/>
    </row>
    <row r="38" spans="1:9" s="8" customFormat="1" ht="21.95" customHeight="1" x14ac:dyDescent="0.15">
      <c r="A38" s="2" t="s">
        <v>70</v>
      </c>
      <c r="B38" s="3" t="s">
        <v>523</v>
      </c>
      <c r="C38" s="4" t="s">
        <v>524</v>
      </c>
      <c r="D38" s="29">
        <v>320</v>
      </c>
      <c r="E38" s="5" t="s">
        <v>291</v>
      </c>
      <c r="F38" s="4" t="s">
        <v>333</v>
      </c>
      <c r="G38" s="6" t="s">
        <v>334</v>
      </c>
      <c r="H38" s="4" t="s">
        <v>13</v>
      </c>
      <c r="I38" s="7"/>
    </row>
    <row r="39" spans="1:9" s="8" customFormat="1" ht="21.95" customHeight="1" x14ac:dyDescent="0.15">
      <c r="A39" s="2" t="s">
        <v>273</v>
      </c>
      <c r="B39" s="3" t="s">
        <v>81</v>
      </c>
      <c r="C39" s="4">
        <f>7+1</f>
        <v>8</v>
      </c>
      <c r="D39" s="29" t="s">
        <v>432</v>
      </c>
      <c r="E39" s="5" t="s">
        <v>10</v>
      </c>
      <c r="F39" s="4" t="s">
        <v>72</v>
      </c>
      <c r="G39" s="6" t="s">
        <v>73</v>
      </c>
      <c r="H39" s="4" t="s">
        <v>13</v>
      </c>
      <c r="I39" s="7"/>
    </row>
    <row r="40" spans="1:9" s="8" customFormat="1" ht="21.95" customHeight="1" x14ac:dyDescent="0.15">
      <c r="A40" s="2" t="s">
        <v>82</v>
      </c>
      <c r="B40" s="3" t="s">
        <v>83</v>
      </c>
      <c r="C40" s="4">
        <v>2</v>
      </c>
      <c r="D40" s="29">
        <v>990</v>
      </c>
      <c r="E40" s="5" t="s">
        <v>10</v>
      </c>
      <c r="F40" s="4" t="s">
        <v>72</v>
      </c>
      <c r="G40" s="6" t="s">
        <v>80</v>
      </c>
      <c r="H40" s="4" t="s">
        <v>13</v>
      </c>
      <c r="I40" s="7" t="s">
        <v>84</v>
      </c>
    </row>
    <row r="41" spans="1:9" s="8" customFormat="1" ht="21.95" customHeight="1" x14ac:dyDescent="0.15">
      <c r="A41" s="2" t="s">
        <v>85</v>
      </c>
      <c r="B41" s="3" t="s">
        <v>86</v>
      </c>
      <c r="C41" s="4" t="s">
        <v>87</v>
      </c>
      <c r="D41" s="29">
        <v>350</v>
      </c>
      <c r="E41" s="5" t="s">
        <v>88</v>
      </c>
      <c r="F41" s="4" t="s">
        <v>72</v>
      </c>
      <c r="G41" s="6" t="s">
        <v>73</v>
      </c>
      <c r="H41" s="4" t="s">
        <v>13</v>
      </c>
      <c r="I41" s="7"/>
    </row>
    <row r="42" spans="1:9" s="8" customFormat="1" ht="21.95" customHeight="1" x14ac:dyDescent="0.15">
      <c r="A42" s="2" t="s">
        <v>89</v>
      </c>
      <c r="B42" s="3" t="s">
        <v>86</v>
      </c>
      <c r="C42" s="4">
        <v>1</v>
      </c>
      <c r="D42" s="29" t="s">
        <v>433</v>
      </c>
      <c r="E42" s="5" t="s">
        <v>10</v>
      </c>
      <c r="F42" s="4" t="s">
        <v>72</v>
      </c>
      <c r="G42" s="6" t="s">
        <v>73</v>
      </c>
      <c r="H42" s="4" t="s">
        <v>13</v>
      </c>
      <c r="I42" s="7"/>
    </row>
    <row r="43" spans="1:9" s="8" customFormat="1" ht="21.95" customHeight="1" x14ac:dyDescent="0.15">
      <c r="A43" s="2" t="s">
        <v>90</v>
      </c>
      <c r="B43" s="3" t="s">
        <v>91</v>
      </c>
      <c r="C43" s="4">
        <v>1</v>
      </c>
      <c r="D43" s="29">
        <v>425</v>
      </c>
      <c r="E43" s="5" t="s">
        <v>10</v>
      </c>
      <c r="F43" s="4" t="s">
        <v>72</v>
      </c>
      <c r="G43" s="6" t="s">
        <v>92</v>
      </c>
      <c r="H43" s="4" t="s">
        <v>13</v>
      </c>
      <c r="I43" s="7"/>
    </row>
    <row r="44" spans="1:9" s="8" customFormat="1" ht="21.95" customHeight="1" x14ac:dyDescent="0.15">
      <c r="A44" s="2" t="s">
        <v>70</v>
      </c>
      <c r="B44" s="3" t="s">
        <v>93</v>
      </c>
      <c r="C44" s="4">
        <v>2</v>
      </c>
      <c r="D44" s="29">
        <v>25</v>
      </c>
      <c r="E44" s="5" t="s">
        <v>10</v>
      </c>
      <c r="F44" s="4" t="s">
        <v>72</v>
      </c>
      <c r="G44" s="6" t="s">
        <v>75</v>
      </c>
      <c r="H44" s="4" t="s">
        <v>13</v>
      </c>
      <c r="I44" s="7"/>
    </row>
    <row r="45" spans="1:9" s="8" customFormat="1" ht="21.95" customHeight="1" x14ac:dyDescent="0.15">
      <c r="A45" s="2" t="s">
        <v>70</v>
      </c>
      <c r="B45" s="3" t="s">
        <v>94</v>
      </c>
      <c r="C45" s="4">
        <v>4</v>
      </c>
      <c r="D45" s="29">
        <v>58</v>
      </c>
      <c r="E45" s="5" t="s">
        <v>10</v>
      </c>
      <c r="F45" s="4" t="s">
        <v>72</v>
      </c>
      <c r="G45" s="6" t="s">
        <v>75</v>
      </c>
      <c r="H45" s="4" t="s">
        <v>13</v>
      </c>
      <c r="I45" s="7"/>
    </row>
    <row r="46" spans="1:9" s="8" customFormat="1" ht="21.95" customHeight="1" x14ac:dyDescent="0.15">
      <c r="A46" s="2" t="s">
        <v>95</v>
      </c>
      <c r="B46" s="3" t="s">
        <v>86</v>
      </c>
      <c r="C46" s="4">
        <v>1</v>
      </c>
      <c r="D46" s="29">
        <v>737</v>
      </c>
      <c r="E46" s="5" t="s">
        <v>10</v>
      </c>
      <c r="F46" s="4" t="s">
        <v>72</v>
      </c>
      <c r="G46" s="6" t="s">
        <v>96</v>
      </c>
      <c r="H46" s="4" t="s">
        <v>13</v>
      </c>
      <c r="I46" s="7"/>
    </row>
    <row r="47" spans="1:9" s="8" customFormat="1" ht="21.95" customHeight="1" x14ac:dyDescent="0.15">
      <c r="A47" s="2" t="s">
        <v>70</v>
      </c>
      <c r="B47" s="3" t="s">
        <v>274</v>
      </c>
      <c r="C47" s="4">
        <f>8+2</f>
        <v>10</v>
      </c>
      <c r="D47" s="29" t="s">
        <v>434</v>
      </c>
      <c r="E47" s="5" t="s">
        <v>10</v>
      </c>
      <c r="F47" s="4" t="s">
        <v>72</v>
      </c>
      <c r="G47" s="6" t="s">
        <v>75</v>
      </c>
      <c r="H47" s="4" t="s">
        <v>13</v>
      </c>
      <c r="I47" s="7"/>
    </row>
    <row r="48" spans="1:9" s="8" customFormat="1" ht="21.95" customHeight="1" x14ac:dyDescent="0.15">
      <c r="A48" s="2" t="s">
        <v>70</v>
      </c>
      <c r="B48" s="3" t="s">
        <v>97</v>
      </c>
      <c r="C48" s="4">
        <v>1</v>
      </c>
      <c r="D48" s="29">
        <v>410</v>
      </c>
      <c r="E48" s="5" t="s">
        <v>10</v>
      </c>
      <c r="F48" s="4" t="s">
        <v>72</v>
      </c>
      <c r="G48" s="6" t="s">
        <v>73</v>
      </c>
      <c r="H48" s="4" t="s">
        <v>13</v>
      </c>
      <c r="I48" s="7"/>
    </row>
    <row r="49" spans="1:10" s="8" customFormat="1" ht="21.95" customHeight="1" x14ac:dyDescent="0.15">
      <c r="A49" s="2" t="s">
        <v>70</v>
      </c>
      <c r="B49" s="3" t="s">
        <v>98</v>
      </c>
      <c r="C49" s="4">
        <v>2</v>
      </c>
      <c r="D49" s="29">
        <v>175</v>
      </c>
      <c r="E49" s="5" t="s">
        <v>10</v>
      </c>
      <c r="F49" s="4" t="s">
        <v>72</v>
      </c>
      <c r="G49" s="6" t="s">
        <v>92</v>
      </c>
      <c r="H49" s="4" t="s">
        <v>13</v>
      </c>
      <c r="I49" s="7"/>
    </row>
    <row r="50" spans="1:10" s="8" customFormat="1" ht="21.95" customHeight="1" x14ac:dyDescent="0.15">
      <c r="A50" s="2" t="s">
        <v>512</v>
      </c>
      <c r="B50" s="3" t="s">
        <v>99</v>
      </c>
      <c r="C50" s="4">
        <f>1+1</f>
        <v>2</v>
      </c>
      <c r="D50" s="29" t="s">
        <v>435</v>
      </c>
      <c r="E50" s="5" t="s">
        <v>100</v>
      </c>
      <c r="F50" s="4" t="s">
        <v>101</v>
      </c>
      <c r="G50" s="6" t="s">
        <v>102</v>
      </c>
      <c r="H50" s="4" t="s">
        <v>13</v>
      </c>
      <c r="I50" s="7" t="s">
        <v>103</v>
      </c>
    </row>
    <row r="51" spans="1:10" s="8" customFormat="1" ht="21.95" customHeight="1" x14ac:dyDescent="0.15">
      <c r="A51" s="9" t="s">
        <v>104</v>
      </c>
      <c r="B51" s="2" t="s">
        <v>436</v>
      </c>
      <c r="C51" s="4">
        <f>25+1</f>
        <v>26</v>
      </c>
      <c r="D51" s="29">
        <v>49</v>
      </c>
      <c r="E51" s="5" t="s">
        <v>105</v>
      </c>
      <c r="F51" s="4" t="s">
        <v>101</v>
      </c>
      <c r="G51" s="6" t="s">
        <v>102</v>
      </c>
      <c r="H51" s="4" t="s">
        <v>13</v>
      </c>
      <c r="I51" s="7"/>
    </row>
    <row r="52" spans="1:10" s="8" customFormat="1" ht="21.95" customHeight="1" x14ac:dyDescent="0.15">
      <c r="A52" s="2" t="s">
        <v>106</v>
      </c>
      <c r="B52" s="3" t="s">
        <v>107</v>
      </c>
      <c r="C52" s="4">
        <f>24+19+6+32</f>
        <v>81</v>
      </c>
      <c r="D52" s="29" t="s">
        <v>464</v>
      </c>
      <c r="E52" s="5" t="s">
        <v>10</v>
      </c>
      <c r="F52" s="4" t="s">
        <v>108</v>
      </c>
      <c r="G52" s="6" t="s">
        <v>109</v>
      </c>
      <c r="H52" s="4" t="s">
        <v>13</v>
      </c>
      <c r="I52" s="7"/>
      <c r="J52" s="8" t="s">
        <v>110</v>
      </c>
    </row>
    <row r="53" spans="1:10" s="8" customFormat="1" ht="21.95" customHeight="1" x14ac:dyDescent="0.15">
      <c r="A53" s="2" t="s">
        <v>359</v>
      </c>
      <c r="B53" s="3"/>
      <c r="C53" s="4">
        <f>6+7+2+6</f>
        <v>21</v>
      </c>
      <c r="D53" s="29" t="s">
        <v>463</v>
      </c>
      <c r="E53" s="5" t="s">
        <v>55</v>
      </c>
      <c r="F53" s="4" t="s">
        <v>376</v>
      </c>
      <c r="G53" s="6" t="s">
        <v>111</v>
      </c>
      <c r="H53" s="4" t="s">
        <v>13</v>
      </c>
      <c r="I53" s="7"/>
      <c r="J53" s="8" t="s">
        <v>110</v>
      </c>
    </row>
    <row r="54" spans="1:10" s="8" customFormat="1" ht="21.95" customHeight="1" x14ac:dyDescent="0.15">
      <c r="A54" s="2" t="s">
        <v>377</v>
      </c>
      <c r="B54" s="3" t="s">
        <v>378</v>
      </c>
      <c r="C54" s="4">
        <v>1</v>
      </c>
      <c r="D54" s="29">
        <v>880</v>
      </c>
      <c r="E54" s="5" t="s">
        <v>312</v>
      </c>
      <c r="F54" s="4" t="s">
        <v>379</v>
      </c>
      <c r="G54" s="6" t="s">
        <v>380</v>
      </c>
      <c r="H54" s="4" t="s">
        <v>294</v>
      </c>
      <c r="I54" s="7"/>
    </row>
    <row r="55" spans="1:10" s="8" customFormat="1" ht="21.95" customHeight="1" x14ac:dyDescent="0.15">
      <c r="A55" s="2" t="s">
        <v>414</v>
      </c>
      <c r="B55" s="3"/>
      <c r="C55" s="4" t="s">
        <v>415</v>
      </c>
      <c r="D55" s="29" t="s">
        <v>465</v>
      </c>
      <c r="E55" s="5" t="s">
        <v>416</v>
      </c>
      <c r="F55" s="4" t="s">
        <v>112</v>
      </c>
      <c r="G55" s="6" t="s">
        <v>113</v>
      </c>
      <c r="H55" s="4" t="s">
        <v>13</v>
      </c>
      <c r="I55" s="7"/>
    </row>
    <row r="56" spans="1:10" s="8" customFormat="1" ht="21.95" customHeight="1" x14ac:dyDescent="0.15">
      <c r="A56" s="2" t="s">
        <v>393</v>
      </c>
      <c r="B56" s="3" t="s">
        <v>281</v>
      </c>
      <c r="C56" s="4" t="s">
        <v>394</v>
      </c>
      <c r="D56" s="29" t="s">
        <v>466</v>
      </c>
      <c r="E56" s="5" t="s">
        <v>10</v>
      </c>
      <c r="F56" s="4" t="s">
        <v>112</v>
      </c>
      <c r="G56" s="6" t="s">
        <v>114</v>
      </c>
      <c r="H56" s="4" t="s">
        <v>13</v>
      </c>
      <c r="I56" s="7"/>
      <c r="J56" s="8" t="s">
        <v>14</v>
      </c>
    </row>
    <row r="57" spans="1:10" s="8" customFormat="1" ht="21.95" customHeight="1" x14ac:dyDescent="0.15">
      <c r="A57" s="2" t="s">
        <v>371</v>
      </c>
      <c r="B57" s="3" t="s">
        <v>372</v>
      </c>
      <c r="C57" s="4">
        <v>1</v>
      </c>
      <c r="D57" s="29" t="s">
        <v>467</v>
      </c>
      <c r="E57" s="5" t="s">
        <v>316</v>
      </c>
      <c r="F57" s="4" t="s">
        <v>373</v>
      </c>
      <c r="G57" s="6" t="s">
        <v>374</v>
      </c>
      <c r="H57" s="4" t="s">
        <v>294</v>
      </c>
      <c r="I57" s="7"/>
    </row>
    <row r="58" spans="1:10" s="8" customFormat="1" ht="21.95" customHeight="1" x14ac:dyDescent="0.15">
      <c r="A58" s="2" t="s">
        <v>115</v>
      </c>
      <c r="B58" s="3" t="s">
        <v>116</v>
      </c>
      <c r="C58" s="4">
        <f>1+1+2</f>
        <v>4</v>
      </c>
      <c r="D58" s="29" t="s">
        <v>468</v>
      </c>
      <c r="E58" s="5" t="s">
        <v>10</v>
      </c>
      <c r="F58" s="4" t="s">
        <v>117</v>
      </c>
      <c r="G58" s="6" t="s">
        <v>118</v>
      </c>
      <c r="H58" s="4" t="s">
        <v>13</v>
      </c>
      <c r="I58" s="7" t="s">
        <v>119</v>
      </c>
    </row>
    <row r="59" spans="1:10" s="8" customFormat="1" ht="21.95" customHeight="1" x14ac:dyDescent="0.15">
      <c r="A59" s="2" t="s">
        <v>120</v>
      </c>
      <c r="B59" s="3" t="s">
        <v>121</v>
      </c>
      <c r="C59" s="4">
        <v>1</v>
      </c>
      <c r="D59" s="29">
        <v>10000</v>
      </c>
      <c r="E59" s="5" t="s">
        <v>10</v>
      </c>
      <c r="F59" s="4" t="s">
        <v>117</v>
      </c>
      <c r="G59" s="6" t="s">
        <v>118</v>
      </c>
      <c r="H59" s="4" t="s">
        <v>13</v>
      </c>
      <c r="I59" s="7" t="s">
        <v>122</v>
      </c>
    </row>
    <row r="60" spans="1:10" s="8" customFormat="1" ht="21.95" customHeight="1" x14ac:dyDescent="0.15">
      <c r="A60" s="2" t="s">
        <v>123</v>
      </c>
      <c r="B60" s="3" t="s">
        <v>124</v>
      </c>
      <c r="C60" s="4">
        <v>1</v>
      </c>
      <c r="D60" s="29">
        <v>1820</v>
      </c>
      <c r="E60" s="5" t="s">
        <v>10</v>
      </c>
      <c r="F60" s="4" t="s">
        <v>117</v>
      </c>
      <c r="G60" s="6" t="s">
        <v>118</v>
      </c>
      <c r="H60" s="4" t="s">
        <v>13</v>
      </c>
      <c r="I60" s="7"/>
      <c r="J60" s="8" t="s">
        <v>14</v>
      </c>
    </row>
    <row r="61" spans="1:10" s="8" customFormat="1" ht="21.95" customHeight="1" x14ac:dyDescent="0.15">
      <c r="A61" s="2" t="s">
        <v>125</v>
      </c>
      <c r="B61" s="3" t="s">
        <v>126</v>
      </c>
      <c r="C61" s="4">
        <v>22</v>
      </c>
      <c r="D61" s="29" t="s">
        <v>464</v>
      </c>
      <c r="E61" s="5" t="s">
        <v>10</v>
      </c>
      <c r="F61" s="4" t="s">
        <v>117</v>
      </c>
      <c r="G61" s="6" t="s">
        <v>127</v>
      </c>
      <c r="H61" s="4" t="s">
        <v>13</v>
      </c>
      <c r="I61" s="7"/>
    </row>
    <row r="62" spans="1:10" s="8" customFormat="1" ht="21.95" customHeight="1" x14ac:dyDescent="0.15">
      <c r="A62" s="2" t="s">
        <v>283</v>
      </c>
      <c r="B62" s="3" t="s">
        <v>282</v>
      </c>
      <c r="C62" s="4">
        <f>5+3+2+1+4+1+1</f>
        <v>17</v>
      </c>
      <c r="D62" s="29" t="s">
        <v>469</v>
      </c>
      <c r="E62" s="5" t="s">
        <v>10</v>
      </c>
      <c r="F62" s="4" t="s">
        <v>117</v>
      </c>
      <c r="G62" s="6" t="s">
        <v>127</v>
      </c>
      <c r="H62" s="4" t="s">
        <v>13</v>
      </c>
      <c r="I62" s="7"/>
    </row>
    <row r="63" spans="1:10" s="8" customFormat="1" ht="21.95" customHeight="1" x14ac:dyDescent="0.15">
      <c r="A63" s="2" t="s">
        <v>128</v>
      </c>
      <c r="B63" s="3"/>
      <c r="C63" s="4">
        <v>2</v>
      </c>
      <c r="D63" s="29">
        <v>2860</v>
      </c>
      <c r="E63" s="5" t="s">
        <v>129</v>
      </c>
      <c r="F63" s="4" t="s">
        <v>117</v>
      </c>
      <c r="G63" s="6" t="s">
        <v>127</v>
      </c>
      <c r="H63" s="4" t="s">
        <v>13</v>
      </c>
      <c r="I63" s="7"/>
    </row>
    <row r="64" spans="1:10" s="8" customFormat="1" ht="21.95" customHeight="1" x14ac:dyDescent="0.15">
      <c r="A64" s="2" t="s">
        <v>130</v>
      </c>
      <c r="B64" s="3" t="s">
        <v>131</v>
      </c>
      <c r="C64" s="4">
        <v>2</v>
      </c>
      <c r="D64" s="29">
        <v>25</v>
      </c>
      <c r="E64" s="5" t="s">
        <v>10</v>
      </c>
      <c r="F64" s="4" t="s">
        <v>117</v>
      </c>
      <c r="G64" s="6" t="s">
        <v>132</v>
      </c>
      <c r="H64" s="4" t="s">
        <v>13</v>
      </c>
      <c r="I64" s="7"/>
    </row>
    <row r="65" spans="1:10" s="8" customFormat="1" ht="21.95" customHeight="1" x14ac:dyDescent="0.15">
      <c r="A65" s="2" t="s">
        <v>133</v>
      </c>
      <c r="B65" s="3" t="s">
        <v>35</v>
      </c>
      <c r="C65" s="4">
        <v>1</v>
      </c>
      <c r="D65" s="29">
        <v>155</v>
      </c>
      <c r="E65" s="5" t="s">
        <v>10</v>
      </c>
      <c r="F65" s="4" t="s">
        <v>117</v>
      </c>
      <c r="G65" s="6" t="s">
        <v>132</v>
      </c>
      <c r="H65" s="4" t="s">
        <v>13</v>
      </c>
      <c r="I65" s="7"/>
    </row>
    <row r="66" spans="1:10" s="8" customFormat="1" ht="21.95" customHeight="1" x14ac:dyDescent="0.15">
      <c r="A66" s="2" t="s">
        <v>134</v>
      </c>
      <c r="B66" s="3"/>
      <c r="C66" s="4">
        <v>2</v>
      </c>
      <c r="D66" s="29" t="s">
        <v>464</v>
      </c>
      <c r="E66" s="5" t="s">
        <v>135</v>
      </c>
      <c r="F66" s="4" t="s">
        <v>117</v>
      </c>
      <c r="G66" s="6" t="s">
        <v>136</v>
      </c>
      <c r="H66" s="4" t="s">
        <v>13</v>
      </c>
      <c r="I66" s="7"/>
    </row>
    <row r="67" spans="1:10" s="8" customFormat="1" ht="21.95" customHeight="1" x14ac:dyDescent="0.15">
      <c r="A67" s="2" t="s">
        <v>137</v>
      </c>
      <c r="B67" s="3" t="s">
        <v>138</v>
      </c>
      <c r="C67" s="4">
        <f>1+1+1+1</f>
        <v>4</v>
      </c>
      <c r="D67" s="29">
        <v>3700</v>
      </c>
      <c r="E67" s="5" t="s">
        <v>135</v>
      </c>
      <c r="F67" s="4" t="s">
        <v>117</v>
      </c>
      <c r="G67" s="6" t="s">
        <v>136</v>
      </c>
      <c r="H67" s="4" t="s">
        <v>13</v>
      </c>
      <c r="I67" s="7"/>
    </row>
    <row r="68" spans="1:10" s="8" customFormat="1" ht="21.95" customHeight="1" x14ac:dyDescent="0.15">
      <c r="A68" s="2" t="s">
        <v>139</v>
      </c>
      <c r="B68" s="3" t="s">
        <v>83</v>
      </c>
      <c r="C68" s="4">
        <v>1</v>
      </c>
      <c r="D68" s="29">
        <v>4720</v>
      </c>
      <c r="E68" s="5" t="s">
        <v>135</v>
      </c>
      <c r="F68" s="4" t="s">
        <v>117</v>
      </c>
      <c r="G68" s="6" t="s">
        <v>136</v>
      </c>
      <c r="H68" s="4" t="s">
        <v>13</v>
      </c>
      <c r="I68" s="7"/>
    </row>
    <row r="69" spans="1:10" s="8" customFormat="1" ht="21.95" customHeight="1" x14ac:dyDescent="0.15">
      <c r="A69" s="2" t="s">
        <v>140</v>
      </c>
      <c r="B69" s="3" t="s">
        <v>141</v>
      </c>
      <c r="C69" s="4">
        <v>1</v>
      </c>
      <c r="D69" s="29">
        <v>42</v>
      </c>
      <c r="E69" s="5" t="s">
        <v>142</v>
      </c>
      <c r="F69" s="4" t="s">
        <v>117</v>
      </c>
      <c r="G69" s="6" t="s">
        <v>136</v>
      </c>
      <c r="H69" s="4" t="s">
        <v>13</v>
      </c>
      <c r="I69" s="7"/>
    </row>
    <row r="70" spans="1:10" s="8" customFormat="1" ht="21.95" customHeight="1" x14ac:dyDescent="0.15">
      <c r="A70" s="2" t="s">
        <v>143</v>
      </c>
      <c r="B70" s="3" t="s">
        <v>83</v>
      </c>
      <c r="C70" s="4" t="s">
        <v>144</v>
      </c>
      <c r="D70" s="29">
        <v>4290</v>
      </c>
      <c r="E70" s="5" t="s">
        <v>10</v>
      </c>
      <c r="F70" s="4" t="s">
        <v>117</v>
      </c>
      <c r="G70" s="6" t="s">
        <v>136</v>
      </c>
      <c r="H70" s="4" t="s">
        <v>13</v>
      </c>
      <c r="I70" s="7"/>
    </row>
    <row r="71" spans="1:10" s="8" customFormat="1" ht="21.95" customHeight="1" x14ac:dyDescent="0.15">
      <c r="A71" s="2" t="s">
        <v>145</v>
      </c>
      <c r="B71" s="3" t="s">
        <v>146</v>
      </c>
      <c r="C71" s="4">
        <v>3</v>
      </c>
      <c r="D71" s="29">
        <v>986</v>
      </c>
      <c r="E71" s="5" t="s">
        <v>10</v>
      </c>
      <c r="F71" s="4" t="s">
        <v>117</v>
      </c>
      <c r="G71" s="6" t="s">
        <v>147</v>
      </c>
      <c r="H71" s="4" t="s">
        <v>13</v>
      </c>
      <c r="I71" s="7"/>
    </row>
    <row r="72" spans="1:10" s="8" customFormat="1" ht="21.95" customHeight="1" x14ac:dyDescent="0.15">
      <c r="A72" s="2" t="s">
        <v>148</v>
      </c>
      <c r="B72" s="3" t="s">
        <v>149</v>
      </c>
      <c r="C72" s="4">
        <f>2+4</f>
        <v>6</v>
      </c>
      <c r="D72" s="29" t="s">
        <v>464</v>
      </c>
      <c r="E72" s="5" t="s">
        <v>150</v>
      </c>
      <c r="F72" s="4" t="s">
        <v>117</v>
      </c>
      <c r="G72" s="6" t="s">
        <v>118</v>
      </c>
      <c r="H72" s="4" t="s">
        <v>13</v>
      </c>
      <c r="I72" s="7"/>
    </row>
    <row r="73" spans="1:10" s="8" customFormat="1" ht="21.95" customHeight="1" x14ac:dyDescent="0.15">
      <c r="A73" s="2" t="s">
        <v>151</v>
      </c>
      <c r="B73" s="3"/>
      <c r="C73" s="4" t="s">
        <v>347</v>
      </c>
      <c r="D73" s="29" t="s">
        <v>470</v>
      </c>
      <c r="E73" s="5" t="s">
        <v>152</v>
      </c>
      <c r="F73" s="4" t="s">
        <v>117</v>
      </c>
      <c r="G73" s="6" t="s">
        <v>118</v>
      </c>
      <c r="H73" s="4" t="s">
        <v>13</v>
      </c>
      <c r="I73" s="7"/>
    </row>
    <row r="74" spans="1:10" s="8" customFormat="1" ht="21.95" customHeight="1" x14ac:dyDescent="0.15">
      <c r="A74" s="2" t="s">
        <v>356</v>
      </c>
      <c r="B74" s="3" t="s">
        <v>357</v>
      </c>
      <c r="C74" s="4" t="s">
        <v>358</v>
      </c>
      <c r="D74" s="29" t="s">
        <v>471</v>
      </c>
      <c r="E74" s="5" t="s">
        <v>10</v>
      </c>
      <c r="F74" s="4" t="s">
        <v>117</v>
      </c>
      <c r="G74" s="6" t="s">
        <v>132</v>
      </c>
      <c r="H74" s="4" t="s">
        <v>13</v>
      </c>
      <c r="I74" s="7"/>
      <c r="J74" s="10"/>
    </row>
    <row r="75" spans="1:10" s="8" customFormat="1" ht="21.95" customHeight="1" x14ac:dyDescent="0.15">
      <c r="A75" s="2" t="s">
        <v>153</v>
      </c>
      <c r="B75" s="3" t="s">
        <v>154</v>
      </c>
      <c r="C75" s="4">
        <f>1+1</f>
        <v>2</v>
      </c>
      <c r="D75" s="29">
        <v>174</v>
      </c>
      <c r="E75" s="5" t="s">
        <v>10</v>
      </c>
      <c r="F75" s="4" t="s">
        <v>117</v>
      </c>
      <c r="G75" s="6" t="s">
        <v>132</v>
      </c>
      <c r="H75" s="4" t="s">
        <v>13</v>
      </c>
      <c r="I75" s="7"/>
      <c r="J75" s="10" t="s">
        <v>155</v>
      </c>
    </row>
    <row r="76" spans="1:10" s="8" customFormat="1" ht="21.95" customHeight="1" x14ac:dyDescent="0.15">
      <c r="A76" s="2" t="s">
        <v>156</v>
      </c>
      <c r="B76" s="3" t="s">
        <v>157</v>
      </c>
      <c r="C76" s="4" t="s">
        <v>158</v>
      </c>
      <c r="D76" s="29">
        <v>0.46800000000000003</v>
      </c>
      <c r="E76" s="5" t="s">
        <v>135</v>
      </c>
      <c r="F76" s="4" t="s">
        <v>117</v>
      </c>
      <c r="G76" s="6" t="s">
        <v>132</v>
      </c>
      <c r="H76" s="4" t="s">
        <v>13</v>
      </c>
      <c r="I76" s="7"/>
      <c r="J76" s="10" t="s">
        <v>155</v>
      </c>
    </row>
    <row r="77" spans="1:10" s="8" customFormat="1" ht="21.95" customHeight="1" x14ac:dyDescent="0.15">
      <c r="A77" s="2" t="s">
        <v>159</v>
      </c>
      <c r="B77" s="3" t="s">
        <v>160</v>
      </c>
      <c r="C77" s="4">
        <f>1+1</f>
        <v>2</v>
      </c>
      <c r="D77" s="29" t="s">
        <v>462</v>
      </c>
      <c r="E77" s="5" t="s">
        <v>10</v>
      </c>
      <c r="F77" s="4" t="s">
        <v>161</v>
      </c>
      <c r="G77" s="6" t="s">
        <v>162</v>
      </c>
      <c r="H77" s="4" t="s">
        <v>13</v>
      </c>
      <c r="I77" s="7"/>
      <c r="J77" s="10" t="s">
        <v>163</v>
      </c>
    </row>
    <row r="78" spans="1:10" s="8" customFormat="1" ht="21.95" customHeight="1" x14ac:dyDescent="0.15">
      <c r="A78" s="2" t="s">
        <v>164</v>
      </c>
      <c r="B78" s="3" t="s">
        <v>165</v>
      </c>
      <c r="C78" s="4">
        <v>5</v>
      </c>
      <c r="D78" s="29">
        <v>410</v>
      </c>
      <c r="E78" s="5" t="s">
        <v>10</v>
      </c>
      <c r="F78" s="4" t="s">
        <v>166</v>
      </c>
      <c r="G78" s="6" t="s">
        <v>167</v>
      </c>
      <c r="H78" s="4" t="s">
        <v>13</v>
      </c>
      <c r="I78" s="7" t="s">
        <v>168</v>
      </c>
    </row>
    <row r="79" spans="1:10" s="8" customFormat="1" ht="21.95" customHeight="1" x14ac:dyDescent="0.15">
      <c r="A79" s="2" t="s">
        <v>330</v>
      </c>
      <c r="B79" s="3" t="s">
        <v>331</v>
      </c>
      <c r="C79" s="4" t="s">
        <v>332</v>
      </c>
      <c r="D79" s="29" t="s">
        <v>460</v>
      </c>
      <c r="E79" s="5" t="s">
        <v>10</v>
      </c>
      <c r="F79" s="4" t="s">
        <v>166</v>
      </c>
      <c r="G79" s="6" t="s">
        <v>167</v>
      </c>
      <c r="H79" s="4" t="s">
        <v>13</v>
      </c>
      <c r="I79" s="7" t="s">
        <v>84</v>
      </c>
    </row>
    <row r="80" spans="1:10" s="8" customFormat="1" ht="21.95" customHeight="1" x14ac:dyDescent="0.15">
      <c r="A80" s="2" t="s">
        <v>375</v>
      </c>
      <c r="B80" s="3"/>
      <c r="C80" s="4">
        <v>4</v>
      </c>
      <c r="D80" s="29">
        <v>32</v>
      </c>
      <c r="E80" s="5" t="s">
        <v>142</v>
      </c>
      <c r="F80" s="4" t="s">
        <v>166</v>
      </c>
      <c r="G80" s="6" t="s">
        <v>167</v>
      </c>
      <c r="H80" s="4" t="s">
        <v>13</v>
      </c>
      <c r="I80" s="7"/>
    </row>
    <row r="81" spans="1:10" s="8" customFormat="1" ht="21.95" customHeight="1" x14ac:dyDescent="0.15">
      <c r="A81" s="2" t="s">
        <v>169</v>
      </c>
      <c r="B81" s="3" t="s">
        <v>170</v>
      </c>
      <c r="C81" s="4">
        <f>8+6</f>
        <v>14</v>
      </c>
      <c r="D81" s="29">
        <v>615</v>
      </c>
      <c r="E81" s="5" t="s">
        <v>10</v>
      </c>
      <c r="F81" s="4" t="s">
        <v>166</v>
      </c>
      <c r="G81" s="6" t="s">
        <v>171</v>
      </c>
      <c r="H81" s="4" t="s">
        <v>13</v>
      </c>
      <c r="I81" s="7"/>
    </row>
    <row r="82" spans="1:10" s="8" customFormat="1" ht="21.95" customHeight="1" x14ac:dyDescent="0.15">
      <c r="A82" s="2" t="s">
        <v>173</v>
      </c>
      <c r="B82" s="3" t="s">
        <v>83</v>
      </c>
      <c r="C82" s="4">
        <v>1</v>
      </c>
      <c r="D82" s="29">
        <v>4720</v>
      </c>
      <c r="E82" s="5" t="s">
        <v>10</v>
      </c>
      <c r="F82" s="4" t="s">
        <v>166</v>
      </c>
      <c r="G82" s="6" t="s">
        <v>174</v>
      </c>
      <c r="H82" s="4" t="s">
        <v>13</v>
      </c>
      <c r="I82" s="7"/>
    </row>
    <row r="83" spans="1:10" s="8" customFormat="1" ht="21.95" customHeight="1" x14ac:dyDescent="0.15">
      <c r="A83" s="2" t="s">
        <v>461</v>
      </c>
      <c r="B83" s="3" t="s">
        <v>175</v>
      </c>
      <c r="C83" s="4">
        <v>1</v>
      </c>
      <c r="D83" s="29">
        <v>420</v>
      </c>
      <c r="E83" s="5" t="s">
        <v>10</v>
      </c>
      <c r="F83" s="4" t="s">
        <v>166</v>
      </c>
      <c r="G83" s="6" t="s">
        <v>176</v>
      </c>
      <c r="H83" s="4" t="s">
        <v>13</v>
      </c>
      <c r="I83" s="7"/>
    </row>
    <row r="84" spans="1:10" s="8" customFormat="1" ht="21.95" customHeight="1" x14ac:dyDescent="0.15">
      <c r="A84" s="2" t="s">
        <v>177</v>
      </c>
      <c r="B84" s="3" t="s">
        <v>178</v>
      </c>
      <c r="C84" s="4">
        <f>1+1+3</f>
        <v>5</v>
      </c>
      <c r="D84" s="29" t="s">
        <v>457</v>
      </c>
      <c r="E84" s="5" t="s">
        <v>10</v>
      </c>
      <c r="F84" s="4" t="s">
        <v>166</v>
      </c>
      <c r="G84" s="6" t="s">
        <v>176</v>
      </c>
      <c r="H84" s="4" t="s">
        <v>13</v>
      </c>
      <c r="I84" s="7"/>
    </row>
    <row r="85" spans="1:10" s="8" customFormat="1" ht="21.95" customHeight="1" x14ac:dyDescent="0.15">
      <c r="A85" s="2" t="s">
        <v>179</v>
      </c>
      <c r="B85" s="3" t="s">
        <v>180</v>
      </c>
      <c r="C85" s="4">
        <v>2</v>
      </c>
      <c r="D85" s="29">
        <v>2700</v>
      </c>
      <c r="E85" s="5" t="s">
        <v>10</v>
      </c>
      <c r="F85" s="4" t="s">
        <v>166</v>
      </c>
      <c r="G85" s="6" t="s">
        <v>176</v>
      </c>
      <c r="H85" s="4" t="s">
        <v>13</v>
      </c>
      <c r="I85" s="7"/>
      <c r="J85" s="8" t="s">
        <v>163</v>
      </c>
    </row>
    <row r="86" spans="1:10" s="8" customFormat="1" ht="21.95" customHeight="1" x14ac:dyDescent="0.15">
      <c r="A86" s="2" t="s">
        <v>181</v>
      </c>
      <c r="B86" s="3" t="s">
        <v>13</v>
      </c>
      <c r="C86" s="4">
        <v>1</v>
      </c>
      <c r="D86" s="29">
        <v>3000</v>
      </c>
      <c r="E86" s="5" t="s">
        <v>10</v>
      </c>
      <c r="F86" s="4" t="s">
        <v>166</v>
      </c>
      <c r="G86" s="6" t="s">
        <v>176</v>
      </c>
      <c r="H86" s="4" t="s">
        <v>13</v>
      </c>
      <c r="I86" s="7"/>
      <c r="J86" s="8" t="s">
        <v>163</v>
      </c>
    </row>
    <row r="87" spans="1:10" s="8" customFormat="1" ht="21.95" customHeight="1" x14ac:dyDescent="0.15">
      <c r="A87" s="2" t="s">
        <v>182</v>
      </c>
      <c r="B87" s="3" t="s">
        <v>459</v>
      </c>
      <c r="C87" s="4" t="s">
        <v>458</v>
      </c>
      <c r="D87" s="29" t="s">
        <v>456</v>
      </c>
      <c r="E87" s="5" t="s">
        <v>10</v>
      </c>
      <c r="F87" s="4" t="s">
        <v>166</v>
      </c>
      <c r="G87" s="6" t="s">
        <v>183</v>
      </c>
      <c r="H87" s="4" t="s">
        <v>13</v>
      </c>
      <c r="I87" s="7"/>
    </row>
    <row r="88" spans="1:10" s="8" customFormat="1" ht="21.95" customHeight="1" x14ac:dyDescent="0.15">
      <c r="A88" s="2" t="s">
        <v>510</v>
      </c>
      <c r="B88" s="3" t="s">
        <v>511</v>
      </c>
      <c r="C88" s="4" t="s">
        <v>184</v>
      </c>
      <c r="D88" s="29" t="s">
        <v>455</v>
      </c>
      <c r="E88" s="5" t="s">
        <v>185</v>
      </c>
      <c r="F88" s="4" t="s">
        <v>166</v>
      </c>
      <c r="G88" s="6" t="s">
        <v>186</v>
      </c>
      <c r="H88" s="4" t="s">
        <v>13</v>
      </c>
      <c r="I88" s="7"/>
    </row>
    <row r="89" spans="1:10" s="8" customFormat="1" ht="21.95" customHeight="1" x14ac:dyDescent="0.15">
      <c r="A89" s="2" t="s">
        <v>362</v>
      </c>
      <c r="B89" s="3"/>
      <c r="C89" s="4">
        <v>1</v>
      </c>
      <c r="D89" s="29" t="s">
        <v>454</v>
      </c>
      <c r="E89" s="5" t="s">
        <v>10</v>
      </c>
      <c r="F89" s="4" t="s">
        <v>166</v>
      </c>
      <c r="G89" s="6" t="s">
        <v>172</v>
      </c>
      <c r="H89" s="4" t="s">
        <v>13</v>
      </c>
      <c r="I89" s="7"/>
    </row>
    <row r="90" spans="1:10" s="8" customFormat="1" ht="21.95" customHeight="1" x14ac:dyDescent="0.15">
      <c r="A90" s="2" t="s">
        <v>187</v>
      </c>
      <c r="B90" s="3" t="s">
        <v>35</v>
      </c>
      <c r="C90" s="4">
        <f>2+2</f>
        <v>4</v>
      </c>
      <c r="D90" s="29">
        <v>700</v>
      </c>
      <c r="E90" s="5" t="s">
        <v>10</v>
      </c>
      <c r="F90" s="4" t="s">
        <v>166</v>
      </c>
      <c r="G90" s="6" t="s">
        <v>176</v>
      </c>
      <c r="H90" s="4" t="s">
        <v>13</v>
      </c>
      <c r="I90" s="7"/>
    </row>
    <row r="91" spans="1:10" s="8" customFormat="1" ht="48.95" customHeight="1" x14ac:dyDescent="0.15">
      <c r="A91" s="2" t="s">
        <v>188</v>
      </c>
      <c r="B91" s="3" t="s">
        <v>189</v>
      </c>
      <c r="C91" s="4">
        <f>1+1+1+2+17+2+1+5</f>
        <v>30</v>
      </c>
      <c r="D91" s="31" t="s">
        <v>453</v>
      </c>
      <c r="E91" s="5" t="s">
        <v>10</v>
      </c>
      <c r="F91" s="4" t="s">
        <v>166</v>
      </c>
      <c r="G91" s="6" t="s">
        <v>190</v>
      </c>
      <c r="H91" s="4" t="s">
        <v>13</v>
      </c>
      <c r="I91" s="7"/>
    </row>
    <row r="92" spans="1:10" s="8" customFormat="1" ht="21.95" customHeight="1" x14ac:dyDescent="0.15">
      <c r="A92" s="2" t="s">
        <v>381</v>
      </c>
      <c r="B92" s="3" t="s">
        <v>191</v>
      </c>
      <c r="C92" s="4">
        <v>2</v>
      </c>
      <c r="D92" s="29">
        <v>7500</v>
      </c>
      <c r="E92" s="5" t="s">
        <v>10</v>
      </c>
      <c r="F92" s="4" t="s">
        <v>192</v>
      </c>
      <c r="G92" s="6" t="s">
        <v>193</v>
      </c>
      <c r="H92" s="4" t="s">
        <v>13</v>
      </c>
      <c r="I92" s="7"/>
      <c r="J92" s="8" t="s">
        <v>163</v>
      </c>
    </row>
    <row r="93" spans="1:10" s="8" customFormat="1" ht="21.95" customHeight="1" x14ac:dyDescent="0.15">
      <c r="A93" s="2" t="s">
        <v>194</v>
      </c>
      <c r="B93" s="3" t="s">
        <v>195</v>
      </c>
      <c r="C93" s="4">
        <f>7+2</f>
        <v>9</v>
      </c>
      <c r="D93" s="31" t="s">
        <v>452</v>
      </c>
      <c r="E93" s="5" t="s">
        <v>10</v>
      </c>
      <c r="F93" s="4" t="s">
        <v>192</v>
      </c>
      <c r="G93" s="6" t="s">
        <v>193</v>
      </c>
      <c r="H93" s="4" t="s">
        <v>13</v>
      </c>
      <c r="I93" s="7" t="s">
        <v>196</v>
      </c>
    </row>
    <row r="94" spans="1:10" s="8" customFormat="1" ht="21.95" customHeight="1" x14ac:dyDescent="0.15">
      <c r="A94" s="2" t="s">
        <v>382</v>
      </c>
      <c r="B94" s="3"/>
      <c r="C94" s="4" t="s">
        <v>332</v>
      </c>
      <c r="D94" s="31" t="s">
        <v>451</v>
      </c>
      <c r="E94" s="5" t="s">
        <v>150</v>
      </c>
      <c r="F94" s="4" t="s">
        <v>192</v>
      </c>
      <c r="G94" s="6" t="s">
        <v>193</v>
      </c>
      <c r="H94" s="4" t="s">
        <v>13</v>
      </c>
      <c r="I94" s="7" t="s">
        <v>196</v>
      </c>
    </row>
    <row r="95" spans="1:10" s="8" customFormat="1" ht="21.95" customHeight="1" x14ac:dyDescent="0.15">
      <c r="A95" s="2" t="s">
        <v>197</v>
      </c>
      <c r="B95" s="3" t="s">
        <v>289</v>
      </c>
      <c r="C95" s="4">
        <v>1</v>
      </c>
      <c r="D95" s="31" t="s">
        <v>450</v>
      </c>
      <c r="E95" s="5" t="s">
        <v>198</v>
      </c>
      <c r="F95" s="4" t="s">
        <v>192</v>
      </c>
      <c r="G95" s="6" t="s">
        <v>193</v>
      </c>
      <c r="H95" s="4" t="s">
        <v>13</v>
      </c>
      <c r="I95" s="7" t="s">
        <v>196</v>
      </c>
    </row>
    <row r="96" spans="1:10" s="8" customFormat="1" ht="21.95" customHeight="1" x14ac:dyDescent="0.15">
      <c r="A96" s="35" t="s">
        <v>449</v>
      </c>
      <c r="B96" s="3"/>
      <c r="C96" s="4">
        <v>1</v>
      </c>
      <c r="D96" s="29">
        <v>11000</v>
      </c>
      <c r="E96" s="5" t="s">
        <v>135</v>
      </c>
      <c r="F96" s="4" t="s">
        <v>192</v>
      </c>
      <c r="G96" s="6" t="s">
        <v>199</v>
      </c>
      <c r="H96" s="4" t="s">
        <v>13</v>
      </c>
      <c r="I96" s="7" t="s">
        <v>196</v>
      </c>
    </row>
    <row r="97" spans="1:9" s="8" customFormat="1" ht="21.95" customHeight="1" x14ac:dyDescent="0.15">
      <c r="A97" s="2" t="s">
        <v>200</v>
      </c>
      <c r="B97" s="3" t="s">
        <v>201</v>
      </c>
      <c r="C97" s="4">
        <f>1+1</f>
        <v>2</v>
      </c>
      <c r="D97" s="31" t="s">
        <v>448</v>
      </c>
      <c r="E97" s="5" t="s">
        <v>150</v>
      </c>
      <c r="F97" s="4" t="s">
        <v>192</v>
      </c>
      <c r="G97" s="6" t="s">
        <v>199</v>
      </c>
      <c r="H97" s="4" t="s">
        <v>13</v>
      </c>
      <c r="I97" s="7"/>
    </row>
    <row r="98" spans="1:9" s="8" customFormat="1" ht="21.95" customHeight="1" x14ac:dyDescent="0.15">
      <c r="A98" s="2" t="s">
        <v>202</v>
      </c>
      <c r="B98" s="3" t="s">
        <v>335</v>
      </c>
      <c r="C98" s="32" t="s">
        <v>336</v>
      </c>
      <c r="D98" s="34" t="s">
        <v>447</v>
      </c>
      <c r="E98" s="33" t="s">
        <v>446</v>
      </c>
      <c r="F98" s="4" t="s">
        <v>192</v>
      </c>
      <c r="G98" s="6" t="s">
        <v>203</v>
      </c>
      <c r="H98" s="4" t="s">
        <v>13</v>
      </c>
      <c r="I98" s="7" t="s">
        <v>204</v>
      </c>
    </row>
    <row r="99" spans="1:9" s="8" customFormat="1" ht="21.95" customHeight="1" x14ac:dyDescent="0.15">
      <c r="A99" s="2" t="s">
        <v>205</v>
      </c>
      <c r="B99" s="3" t="s">
        <v>206</v>
      </c>
      <c r="C99" s="4">
        <f>1+1</f>
        <v>2</v>
      </c>
      <c r="D99" s="29">
        <v>910</v>
      </c>
      <c r="E99" s="5" t="s">
        <v>142</v>
      </c>
      <c r="F99" s="4" t="s">
        <v>192</v>
      </c>
      <c r="G99" s="6" t="s">
        <v>199</v>
      </c>
      <c r="H99" s="4" t="s">
        <v>13</v>
      </c>
      <c r="I99" s="7"/>
    </row>
    <row r="100" spans="1:9" s="8" customFormat="1" ht="21.95" customHeight="1" x14ac:dyDescent="0.15">
      <c r="A100" s="2" t="s">
        <v>207</v>
      </c>
      <c r="B100" s="3" t="s">
        <v>208</v>
      </c>
      <c r="C100" s="4">
        <f>1+1</f>
        <v>2</v>
      </c>
      <c r="D100" s="29" t="s">
        <v>445</v>
      </c>
      <c r="E100" s="5" t="s">
        <v>209</v>
      </c>
      <c r="F100" s="4" t="s">
        <v>192</v>
      </c>
      <c r="G100" s="6" t="s">
        <v>210</v>
      </c>
      <c r="H100" s="4" t="s">
        <v>13</v>
      </c>
      <c r="I100" s="7"/>
    </row>
    <row r="101" spans="1:9" s="8" customFormat="1" ht="21.95" customHeight="1" x14ac:dyDescent="0.15">
      <c r="A101" s="2" t="s">
        <v>211</v>
      </c>
      <c r="B101" s="3" t="s">
        <v>212</v>
      </c>
      <c r="C101" s="4">
        <f>6+1</f>
        <v>7</v>
      </c>
      <c r="D101" s="29">
        <v>1600</v>
      </c>
      <c r="E101" s="5" t="s">
        <v>10</v>
      </c>
      <c r="F101" s="4" t="s">
        <v>192</v>
      </c>
      <c r="G101" s="6" t="s">
        <v>199</v>
      </c>
      <c r="H101" s="4" t="s">
        <v>13</v>
      </c>
      <c r="I101" s="7" t="s">
        <v>213</v>
      </c>
    </row>
    <row r="102" spans="1:9" s="8" customFormat="1" ht="50.1" customHeight="1" x14ac:dyDescent="0.15">
      <c r="A102" s="2" t="s">
        <v>214</v>
      </c>
      <c r="B102" s="2" t="s">
        <v>215</v>
      </c>
      <c r="C102" s="4">
        <v>1</v>
      </c>
      <c r="D102" s="29" t="s">
        <v>444</v>
      </c>
      <c r="E102" s="5" t="s">
        <v>185</v>
      </c>
      <c r="F102" s="4" t="s">
        <v>192</v>
      </c>
      <c r="G102" s="6" t="s">
        <v>199</v>
      </c>
      <c r="H102" s="4" t="s">
        <v>13</v>
      </c>
      <c r="I102" s="7" t="s">
        <v>213</v>
      </c>
    </row>
    <row r="103" spans="1:9" s="8" customFormat="1" ht="21.95" customHeight="1" x14ac:dyDescent="0.15">
      <c r="A103" s="2" t="s">
        <v>216</v>
      </c>
      <c r="B103" s="3" t="s">
        <v>217</v>
      </c>
      <c r="C103" s="4">
        <f>1+2</f>
        <v>3</v>
      </c>
      <c r="D103" s="29" t="s">
        <v>443</v>
      </c>
      <c r="E103" s="5" t="s">
        <v>135</v>
      </c>
      <c r="F103" s="4" t="s">
        <v>192</v>
      </c>
      <c r="G103" s="6" t="s">
        <v>218</v>
      </c>
      <c r="H103" s="4" t="s">
        <v>13</v>
      </c>
      <c r="I103" s="7" t="s">
        <v>219</v>
      </c>
    </row>
    <row r="104" spans="1:9" s="8" customFormat="1" ht="21.95" customHeight="1" x14ac:dyDescent="0.15">
      <c r="A104" s="2" t="s">
        <v>220</v>
      </c>
      <c r="B104" s="3" t="s">
        <v>221</v>
      </c>
      <c r="C104" s="4">
        <v>1</v>
      </c>
      <c r="D104" s="29">
        <v>1560</v>
      </c>
      <c r="E104" s="5" t="s">
        <v>25</v>
      </c>
      <c r="F104" s="4" t="s">
        <v>192</v>
      </c>
      <c r="G104" s="6" t="s">
        <v>222</v>
      </c>
      <c r="H104" s="4" t="s">
        <v>13</v>
      </c>
      <c r="I104" s="7"/>
    </row>
    <row r="105" spans="1:9" s="8" customFormat="1" ht="21.95" customHeight="1" x14ac:dyDescent="0.15">
      <c r="A105" s="2" t="s">
        <v>223</v>
      </c>
      <c r="B105" s="3"/>
      <c r="C105" s="4">
        <f>24</f>
        <v>24</v>
      </c>
      <c r="D105" s="29" t="s">
        <v>442</v>
      </c>
      <c r="E105" s="5" t="s">
        <v>10</v>
      </c>
      <c r="F105" s="4" t="s">
        <v>192</v>
      </c>
      <c r="G105" s="6" t="s">
        <v>224</v>
      </c>
      <c r="H105" s="4" t="s">
        <v>13</v>
      </c>
      <c r="I105" s="7" t="s">
        <v>225</v>
      </c>
    </row>
    <row r="106" spans="1:9" s="8" customFormat="1" ht="24.95" customHeight="1" x14ac:dyDescent="0.15">
      <c r="A106" s="2" t="s">
        <v>226</v>
      </c>
      <c r="B106" s="3" t="s">
        <v>440</v>
      </c>
      <c r="C106" s="4" t="s">
        <v>227</v>
      </c>
      <c r="D106" s="29" t="s">
        <v>441</v>
      </c>
      <c r="E106" s="5"/>
      <c r="F106" s="4" t="s">
        <v>192</v>
      </c>
      <c r="G106" s="6" t="s">
        <v>224</v>
      </c>
      <c r="H106" s="4" t="s">
        <v>13</v>
      </c>
      <c r="I106" s="7"/>
    </row>
    <row r="107" spans="1:9" ht="21.95" customHeight="1" x14ac:dyDescent="0.15">
      <c r="A107" s="11" t="s">
        <v>304</v>
      </c>
      <c r="B107" s="3" t="s">
        <v>300</v>
      </c>
      <c r="C107" s="4">
        <v>2</v>
      </c>
      <c r="D107" s="29">
        <v>7700</v>
      </c>
      <c r="E107" s="12" t="s">
        <v>301</v>
      </c>
      <c r="F107" s="13" t="s">
        <v>302</v>
      </c>
      <c r="G107" s="6" t="s">
        <v>303</v>
      </c>
      <c r="H107" s="13" t="s">
        <v>294</v>
      </c>
      <c r="I107" s="7"/>
    </row>
    <row r="108" spans="1:9" ht="21.95" customHeight="1" x14ac:dyDescent="0.15">
      <c r="A108" s="11" t="s">
        <v>304</v>
      </c>
      <c r="B108" s="3" t="s">
        <v>305</v>
      </c>
      <c r="C108" s="4">
        <v>2</v>
      </c>
      <c r="D108" s="29">
        <v>3960</v>
      </c>
      <c r="E108" s="12" t="s">
        <v>301</v>
      </c>
      <c r="F108" s="13" t="s">
        <v>302</v>
      </c>
      <c r="G108" s="6" t="s">
        <v>303</v>
      </c>
      <c r="H108" s="13" t="s">
        <v>294</v>
      </c>
      <c r="I108" s="7"/>
    </row>
    <row r="109" spans="1:9" ht="21.95" customHeight="1" x14ac:dyDescent="0.15">
      <c r="A109" s="11" t="s">
        <v>322</v>
      </c>
      <c r="B109" s="3"/>
      <c r="C109" s="4">
        <f>1+1</f>
        <v>2</v>
      </c>
      <c r="D109" s="29">
        <v>75</v>
      </c>
      <c r="E109" s="12" t="s">
        <v>291</v>
      </c>
      <c r="F109" s="13" t="s">
        <v>302</v>
      </c>
      <c r="G109" s="6" t="s">
        <v>303</v>
      </c>
      <c r="H109" s="13" t="s">
        <v>294</v>
      </c>
      <c r="I109" s="7" t="s">
        <v>323</v>
      </c>
    </row>
    <row r="110" spans="1:9" ht="21.95" customHeight="1" x14ac:dyDescent="0.15">
      <c r="A110" s="11" t="s">
        <v>366</v>
      </c>
      <c r="B110" s="3" t="s">
        <v>367</v>
      </c>
      <c r="C110" s="4">
        <v>1</v>
      </c>
      <c r="D110" s="29">
        <v>780</v>
      </c>
      <c r="E110" s="12" t="s">
        <v>291</v>
      </c>
      <c r="F110" s="13" t="s">
        <v>302</v>
      </c>
      <c r="G110" s="6" t="s">
        <v>368</v>
      </c>
      <c r="H110" s="13" t="s">
        <v>294</v>
      </c>
      <c r="I110" s="7"/>
    </row>
    <row r="111" spans="1:9" ht="21.95" customHeight="1" x14ac:dyDescent="0.15">
      <c r="A111" s="11" t="s">
        <v>363</v>
      </c>
      <c r="B111" s="3" t="s">
        <v>364</v>
      </c>
      <c r="C111" s="4">
        <f>2+6</f>
        <v>8</v>
      </c>
      <c r="D111" s="29" t="s">
        <v>405</v>
      </c>
      <c r="E111" s="12" t="s">
        <v>291</v>
      </c>
      <c r="F111" s="13" t="s">
        <v>320</v>
      </c>
      <c r="G111" s="6" t="s">
        <v>365</v>
      </c>
      <c r="H111" s="13" t="s">
        <v>294</v>
      </c>
      <c r="I111" s="7" t="s">
        <v>321</v>
      </c>
    </row>
    <row r="112" spans="1:9" s="8" customFormat="1" ht="21.95" customHeight="1" x14ac:dyDescent="0.15">
      <c r="A112" s="2" t="s">
        <v>228</v>
      </c>
      <c r="B112" s="3" t="s">
        <v>229</v>
      </c>
      <c r="C112" s="4" t="s">
        <v>230</v>
      </c>
      <c r="D112" s="29">
        <v>590</v>
      </c>
      <c r="E112" s="5" t="s">
        <v>135</v>
      </c>
      <c r="F112" s="4" t="s">
        <v>231</v>
      </c>
      <c r="G112" s="6" t="s">
        <v>232</v>
      </c>
      <c r="H112" s="4" t="s">
        <v>13</v>
      </c>
      <c r="I112" s="7"/>
    </row>
    <row r="113" spans="1:10" s="8" customFormat="1" ht="21.95" customHeight="1" x14ac:dyDescent="0.15">
      <c r="A113" s="2" t="s">
        <v>233</v>
      </c>
      <c r="B113" s="3"/>
      <c r="C113" s="4">
        <v>1</v>
      </c>
      <c r="D113" s="29" t="s">
        <v>439</v>
      </c>
      <c r="E113" s="5" t="s">
        <v>135</v>
      </c>
      <c r="F113" s="4" t="s">
        <v>234</v>
      </c>
      <c r="G113" s="6" t="s">
        <v>235</v>
      </c>
      <c r="H113" s="4" t="s">
        <v>13</v>
      </c>
      <c r="I113" s="7"/>
    </row>
    <row r="114" spans="1:10" s="8" customFormat="1" ht="21.95" customHeight="1" x14ac:dyDescent="0.15">
      <c r="A114" s="2" t="s">
        <v>337</v>
      </c>
      <c r="B114" s="3"/>
      <c r="C114" s="4">
        <v>122</v>
      </c>
      <c r="D114" s="29" t="s">
        <v>472</v>
      </c>
      <c r="E114" s="5" t="s">
        <v>312</v>
      </c>
      <c r="F114" s="4" t="s">
        <v>234</v>
      </c>
      <c r="G114" s="4" t="s">
        <v>329</v>
      </c>
      <c r="H114" s="4" t="s">
        <v>294</v>
      </c>
      <c r="I114" s="7"/>
      <c r="J114" s="8" t="s">
        <v>392</v>
      </c>
    </row>
    <row r="115" spans="1:10" s="8" customFormat="1" ht="24.95" customHeight="1" x14ac:dyDescent="0.15">
      <c r="A115" s="2" t="s">
        <v>508</v>
      </c>
      <c r="B115" s="3"/>
      <c r="C115" s="4">
        <v>2</v>
      </c>
      <c r="D115" s="29" t="s">
        <v>438</v>
      </c>
      <c r="E115" s="5" t="s">
        <v>264</v>
      </c>
      <c r="F115" s="4" t="s">
        <v>234</v>
      </c>
      <c r="G115" s="6" t="s">
        <v>265</v>
      </c>
      <c r="H115" s="4" t="s">
        <v>13</v>
      </c>
      <c r="I115" s="7"/>
    </row>
    <row r="116" spans="1:10" s="8" customFormat="1" ht="24.95" customHeight="1" x14ac:dyDescent="0.15">
      <c r="A116" s="2" t="s">
        <v>275</v>
      </c>
      <c r="B116" s="3" t="s">
        <v>276</v>
      </c>
      <c r="C116" s="4">
        <v>101</v>
      </c>
      <c r="D116" s="29">
        <v>7800</v>
      </c>
      <c r="E116" s="5" t="s">
        <v>277</v>
      </c>
      <c r="F116" s="4" t="s">
        <v>234</v>
      </c>
      <c r="G116" s="6" t="s">
        <v>278</v>
      </c>
      <c r="H116" s="4" t="s">
        <v>279</v>
      </c>
      <c r="I116" s="7"/>
      <c r="J116" s="8" t="s">
        <v>280</v>
      </c>
    </row>
    <row r="117" spans="1:10" s="8" customFormat="1" ht="24.95" customHeight="1" x14ac:dyDescent="0.15">
      <c r="A117" s="2" t="s">
        <v>326</v>
      </c>
      <c r="B117" s="3"/>
      <c r="C117" s="4">
        <v>5</v>
      </c>
      <c r="D117" s="29">
        <v>150</v>
      </c>
      <c r="E117" s="5" t="s">
        <v>327</v>
      </c>
      <c r="F117" s="4" t="s">
        <v>328</v>
      </c>
      <c r="G117" s="6" t="s">
        <v>329</v>
      </c>
      <c r="H117" s="4" t="s">
        <v>294</v>
      </c>
      <c r="I117" s="7"/>
    </row>
    <row r="118" spans="1:10" s="8" customFormat="1" ht="21.95" customHeight="1" x14ac:dyDescent="0.15">
      <c r="A118" s="2" t="s">
        <v>56</v>
      </c>
      <c r="B118" s="3" t="s">
        <v>124</v>
      </c>
      <c r="C118" s="4">
        <v>4</v>
      </c>
      <c r="D118" s="29">
        <v>4300</v>
      </c>
      <c r="E118" s="5" t="s">
        <v>10</v>
      </c>
      <c r="F118" s="4" t="s">
        <v>236</v>
      </c>
      <c r="G118" s="6" t="s">
        <v>237</v>
      </c>
      <c r="H118" s="4" t="s">
        <v>13</v>
      </c>
      <c r="I118" s="7"/>
    </row>
    <row r="119" spans="1:10" s="8" customFormat="1" ht="21.95" customHeight="1" x14ac:dyDescent="0.15">
      <c r="A119" s="2" t="s">
        <v>238</v>
      </c>
      <c r="B119" s="3" t="s">
        <v>124</v>
      </c>
      <c r="C119" s="4">
        <v>4</v>
      </c>
      <c r="D119" s="29" t="s">
        <v>437</v>
      </c>
      <c r="E119" s="5" t="s">
        <v>10</v>
      </c>
      <c r="F119" s="4" t="s">
        <v>236</v>
      </c>
      <c r="G119" s="6" t="s">
        <v>237</v>
      </c>
      <c r="H119" s="4" t="s">
        <v>13</v>
      </c>
      <c r="I119" s="7"/>
    </row>
    <row r="120" spans="1:10" s="8" customFormat="1" ht="21.95" customHeight="1" x14ac:dyDescent="0.15">
      <c r="A120" s="2" t="s">
        <v>239</v>
      </c>
      <c r="B120" s="3" t="s">
        <v>124</v>
      </c>
      <c r="C120" s="4">
        <v>2</v>
      </c>
      <c r="D120" s="29">
        <v>273</v>
      </c>
      <c r="E120" s="5" t="s">
        <v>10</v>
      </c>
      <c r="F120" s="4" t="s">
        <v>236</v>
      </c>
      <c r="G120" s="6" t="s">
        <v>237</v>
      </c>
      <c r="H120" s="4" t="s">
        <v>13</v>
      </c>
      <c r="I120" s="7" t="s">
        <v>240</v>
      </c>
    </row>
    <row r="121" spans="1:10" s="8" customFormat="1" ht="21.95" customHeight="1" x14ac:dyDescent="0.15">
      <c r="A121" s="2" t="s">
        <v>241</v>
      </c>
      <c r="B121" s="3" t="s">
        <v>242</v>
      </c>
      <c r="C121" s="4">
        <v>2</v>
      </c>
      <c r="D121" s="29">
        <v>950</v>
      </c>
      <c r="E121" s="5" t="s">
        <v>150</v>
      </c>
      <c r="F121" s="4" t="s">
        <v>236</v>
      </c>
      <c r="G121" s="6" t="s">
        <v>237</v>
      </c>
      <c r="H121" s="4" t="s">
        <v>13</v>
      </c>
      <c r="I121" s="7" t="s">
        <v>240</v>
      </c>
    </row>
    <row r="122" spans="1:10" s="8" customFormat="1" ht="21.95" customHeight="1" x14ac:dyDescent="0.15">
      <c r="A122" s="2" t="s">
        <v>56</v>
      </c>
      <c r="B122" s="3" t="s">
        <v>242</v>
      </c>
      <c r="C122" s="4">
        <v>2</v>
      </c>
      <c r="D122" s="29">
        <v>6300</v>
      </c>
      <c r="E122" s="5" t="s">
        <v>10</v>
      </c>
      <c r="F122" s="4" t="s">
        <v>236</v>
      </c>
      <c r="G122" s="6" t="s">
        <v>243</v>
      </c>
      <c r="H122" s="4" t="s">
        <v>13</v>
      </c>
      <c r="I122" s="7" t="s">
        <v>244</v>
      </c>
    </row>
    <row r="123" spans="1:10" s="8" customFormat="1" ht="21.95" customHeight="1" x14ac:dyDescent="0.15">
      <c r="A123" s="2" t="s">
        <v>245</v>
      </c>
      <c r="B123" s="3" t="s">
        <v>246</v>
      </c>
      <c r="C123" s="4">
        <v>10</v>
      </c>
      <c r="D123" s="29" t="s">
        <v>411</v>
      </c>
      <c r="E123" s="5" t="s">
        <v>10</v>
      </c>
      <c r="F123" s="4" t="s">
        <v>247</v>
      </c>
      <c r="G123" s="6" t="s">
        <v>248</v>
      </c>
      <c r="H123" s="4" t="s">
        <v>13</v>
      </c>
      <c r="I123" s="7"/>
    </row>
    <row r="124" spans="1:10" s="8" customFormat="1" ht="21.95" customHeight="1" x14ac:dyDescent="0.15">
      <c r="A124" s="2" t="s">
        <v>249</v>
      </c>
      <c r="B124" s="3"/>
      <c r="C124" s="4">
        <f>39+5</f>
        <v>44</v>
      </c>
      <c r="D124" s="29">
        <v>264</v>
      </c>
      <c r="E124" s="5" t="s">
        <v>10</v>
      </c>
      <c r="F124" s="4" t="s">
        <v>247</v>
      </c>
      <c r="G124" s="6" t="s">
        <v>250</v>
      </c>
      <c r="H124" s="4" t="s">
        <v>13</v>
      </c>
      <c r="I124" s="7"/>
    </row>
    <row r="125" spans="1:10" s="8" customFormat="1" ht="21.95" customHeight="1" x14ac:dyDescent="0.15">
      <c r="A125" s="2" t="s">
        <v>251</v>
      </c>
      <c r="B125" s="3"/>
      <c r="C125" s="4">
        <f>2+2</f>
        <v>4</v>
      </c>
      <c r="D125" s="29" t="s">
        <v>412</v>
      </c>
      <c r="E125" s="5" t="s">
        <v>413</v>
      </c>
      <c r="F125" s="4" t="s">
        <v>247</v>
      </c>
      <c r="G125" s="6" t="s">
        <v>252</v>
      </c>
      <c r="H125" s="4" t="s">
        <v>13</v>
      </c>
      <c r="I125" s="7"/>
    </row>
    <row r="126" spans="1:10" s="8" customFormat="1" ht="21.95" customHeight="1" x14ac:dyDescent="0.15">
      <c r="A126" s="2" t="s">
        <v>253</v>
      </c>
      <c r="B126" s="3" t="s">
        <v>254</v>
      </c>
      <c r="C126" s="4">
        <v>1</v>
      </c>
      <c r="D126" s="29" t="s">
        <v>404</v>
      </c>
      <c r="E126" s="5" t="s">
        <v>55</v>
      </c>
      <c r="F126" s="4" t="s">
        <v>247</v>
      </c>
      <c r="G126" s="6" t="s">
        <v>252</v>
      </c>
      <c r="H126" s="4" t="s">
        <v>13</v>
      </c>
      <c r="I126" s="7"/>
      <c r="J126" s="8" t="s">
        <v>163</v>
      </c>
    </row>
    <row r="127" spans="1:10" s="8" customFormat="1" ht="21.95" customHeight="1" x14ac:dyDescent="0.15">
      <c r="A127" s="2" t="s">
        <v>509</v>
      </c>
      <c r="B127" s="3" t="s">
        <v>284</v>
      </c>
      <c r="C127" s="4">
        <f>2+1+1+1+2</f>
        <v>7</v>
      </c>
      <c r="D127" s="29" t="s">
        <v>410</v>
      </c>
      <c r="E127" s="5" t="s">
        <v>255</v>
      </c>
      <c r="F127" s="4" t="s">
        <v>247</v>
      </c>
      <c r="G127" s="6" t="s">
        <v>250</v>
      </c>
      <c r="H127" s="4" t="s">
        <v>13</v>
      </c>
      <c r="I127" s="7"/>
    </row>
    <row r="128" spans="1:10" s="8" customFormat="1" ht="24.95" customHeight="1" x14ac:dyDescent="0.15">
      <c r="A128" s="47" t="s">
        <v>338</v>
      </c>
      <c r="B128" s="48"/>
      <c r="C128" s="4" t="s">
        <v>339</v>
      </c>
      <c r="D128" s="29" t="s">
        <v>409</v>
      </c>
      <c r="E128" s="5" t="s">
        <v>10</v>
      </c>
      <c r="F128" s="4" t="s">
        <v>247</v>
      </c>
      <c r="G128" s="6" t="s">
        <v>248</v>
      </c>
      <c r="H128" s="4" t="s">
        <v>13</v>
      </c>
      <c r="I128" s="7"/>
    </row>
    <row r="129" spans="1:10" s="8" customFormat="1" ht="24.95" customHeight="1" x14ac:dyDescent="0.15">
      <c r="A129" s="20" t="s">
        <v>348</v>
      </c>
      <c r="B129" s="21"/>
      <c r="C129" s="4">
        <v>1</v>
      </c>
      <c r="D129" s="29">
        <v>155</v>
      </c>
      <c r="E129" s="5" t="s">
        <v>349</v>
      </c>
      <c r="F129" s="4" t="s">
        <v>247</v>
      </c>
      <c r="G129" s="6" t="s">
        <v>350</v>
      </c>
      <c r="H129" s="4" t="s">
        <v>294</v>
      </c>
      <c r="I129" s="7"/>
    </row>
    <row r="130" spans="1:10" s="8" customFormat="1" ht="21.95" customHeight="1" x14ac:dyDescent="0.15">
      <c r="A130" s="2" t="s">
        <v>256</v>
      </c>
      <c r="B130" s="3" t="s">
        <v>257</v>
      </c>
      <c r="C130" s="4">
        <v>1</v>
      </c>
      <c r="D130" s="29">
        <v>80</v>
      </c>
      <c r="E130" s="5" t="s">
        <v>10</v>
      </c>
      <c r="F130" s="4" t="s">
        <v>258</v>
      </c>
      <c r="G130" s="6" t="s">
        <v>259</v>
      </c>
      <c r="H130" s="4" t="s">
        <v>13</v>
      </c>
      <c r="I130" s="7" t="s">
        <v>260</v>
      </c>
      <c r="J130" s="8" t="s">
        <v>163</v>
      </c>
    </row>
    <row r="131" spans="1:10" s="8" customFormat="1" ht="21.95" customHeight="1" x14ac:dyDescent="0.15">
      <c r="A131" s="2" t="s">
        <v>261</v>
      </c>
      <c r="B131" s="3" t="s">
        <v>262</v>
      </c>
      <c r="C131" s="4">
        <v>2</v>
      </c>
      <c r="D131" s="29">
        <v>1500</v>
      </c>
      <c r="E131" s="5" t="s">
        <v>10</v>
      </c>
      <c r="F131" s="4" t="s">
        <v>258</v>
      </c>
      <c r="G131" s="6" t="s">
        <v>259</v>
      </c>
      <c r="H131" s="4" t="s">
        <v>13</v>
      </c>
      <c r="I131" s="7" t="s">
        <v>260</v>
      </c>
      <c r="J131" s="8" t="s">
        <v>163</v>
      </c>
    </row>
    <row r="132" spans="1:10" s="8" customFormat="1" ht="24" customHeight="1" x14ac:dyDescent="0.15">
      <c r="A132" s="2" t="s">
        <v>507</v>
      </c>
      <c r="B132" s="3"/>
      <c r="C132" s="4">
        <v>1</v>
      </c>
      <c r="D132" s="29" t="s">
        <v>408</v>
      </c>
      <c r="E132" s="5" t="s">
        <v>198</v>
      </c>
      <c r="F132" s="4" t="s">
        <v>263</v>
      </c>
      <c r="G132" s="6" t="s">
        <v>102</v>
      </c>
      <c r="H132" s="4" t="s">
        <v>13</v>
      </c>
      <c r="I132" s="7"/>
    </row>
    <row r="133" spans="1:10" s="8" customFormat="1" ht="24.95" customHeight="1" x14ac:dyDescent="0.15">
      <c r="A133" s="2" t="s">
        <v>266</v>
      </c>
      <c r="B133" s="3" t="s">
        <v>267</v>
      </c>
      <c r="C133" s="4">
        <f>250+47</f>
        <v>297</v>
      </c>
      <c r="D133" s="29">
        <v>985</v>
      </c>
      <c r="E133" s="5" t="s">
        <v>10</v>
      </c>
      <c r="F133" s="4" t="s">
        <v>268</v>
      </c>
      <c r="G133" s="6" t="s">
        <v>269</v>
      </c>
      <c r="H133" s="4" t="s">
        <v>13</v>
      </c>
      <c r="I133" s="7"/>
    </row>
    <row r="134" spans="1:10" ht="21.95" customHeight="1" x14ac:dyDescent="0.15">
      <c r="A134" s="11" t="s">
        <v>270</v>
      </c>
      <c r="B134" s="3"/>
      <c r="C134" s="4">
        <v>1</v>
      </c>
      <c r="D134" s="29">
        <v>30000</v>
      </c>
      <c r="E134" s="12" t="s">
        <v>25</v>
      </c>
      <c r="F134" s="13" t="s">
        <v>236</v>
      </c>
      <c r="G134" s="6" t="s">
        <v>271</v>
      </c>
      <c r="H134" s="13" t="s">
        <v>13</v>
      </c>
      <c r="I134" s="7" t="s">
        <v>272</v>
      </c>
    </row>
    <row r="135" spans="1:10" ht="21.95" customHeight="1" x14ac:dyDescent="0.15">
      <c r="A135" s="11" t="s">
        <v>290</v>
      </c>
      <c r="B135" s="3" t="s">
        <v>341</v>
      </c>
      <c r="C135" s="4" t="s">
        <v>342</v>
      </c>
      <c r="D135" s="29">
        <v>1000</v>
      </c>
      <c r="E135" s="12" t="s">
        <v>291</v>
      </c>
      <c r="F135" s="13" t="s">
        <v>292</v>
      </c>
      <c r="G135" s="6" t="s">
        <v>293</v>
      </c>
      <c r="H135" s="13" t="s">
        <v>294</v>
      </c>
      <c r="I135" s="7"/>
    </row>
    <row r="136" spans="1:10" ht="21.95" customHeight="1" x14ac:dyDescent="0.15">
      <c r="A136" s="11" t="s">
        <v>295</v>
      </c>
      <c r="B136" s="3" t="s">
        <v>345</v>
      </c>
      <c r="C136" s="4" t="s">
        <v>346</v>
      </c>
      <c r="D136" s="31" t="s">
        <v>401</v>
      </c>
      <c r="E136" s="12" t="s">
        <v>291</v>
      </c>
      <c r="F136" s="13" t="s">
        <v>292</v>
      </c>
      <c r="G136" s="6" t="s">
        <v>293</v>
      </c>
      <c r="H136" s="13" t="s">
        <v>294</v>
      </c>
      <c r="I136" s="7"/>
    </row>
    <row r="137" spans="1:10" ht="21.95" customHeight="1" x14ac:dyDescent="0.15">
      <c r="A137" s="11" t="s">
        <v>340</v>
      </c>
      <c r="B137" s="3" t="s">
        <v>343</v>
      </c>
      <c r="C137" s="4" t="s">
        <v>344</v>
      </c>
      <c r="D137" s="31" t="s">
        <v>402</v>
      </c>
      <c r="E137" s="12" t="s">
        <v>291</v>
      </c>
      <c r="F137" s="13" t="s">
        <v>292</v>
      </c>
      <c r="G137" s="6" t="s">
        <v>293</v>
      </c>
      <c r="H137" s="13" t="s">
        <v>294</v>
      </c>
      <c r="I137" s="7"/>
    </row>
    <row r="138" spans="1:10" ht="21.95" customHeight="1" x14ac:dyDescent="0.15">
      <c r="A138" s="11" t="s">
        <v>296</v>
      </c>
      <c r="B138" s="3" t="s">
        <v>297</v>
      </c>
      <c r="C138" s="4">
        <v>4</v>
      </c>
      <c r="D138" s="29">
        <v>150</v>
      </c>
      <c r="E138" s="12" t="s">
        <v>291</v>
      </c>
      <c r="F138" s="13" t="s">
        <v>292</v>
      </c>
      <c r="G138" s="6" t="s">
        <v>293</v>
      </c>
      <c r="H138" s="13" t="s">
        <v>294</v>
      </c>
      <c r="I138" s="7"/>
    </row>
    <row r="139" spans="1:10" ht="21.95" customHeight="1" x14ac:dyDescent="0.15">
      <c r="A139" s="11" t="s">
        <v>296</v>
      </c>
      <c r="B139" s="3" t="s">
        <v>298</v>
      </c>
      <c r="C139" s="4">
        <v>1</v>
      </c>
      <c r="D139" s="29">
        <v>200</v>
      </c>
      <c r="E139" s="12" t="s">
        <v>291</v>
      </c>
      <c r="F139" s="13" t="s">
        <v>292</v>
      </c>
      <c r="G139" s="6" t="s">
        <v>293</v>
      </c>
      <c r="H139" s="13" t="s">
        <v>294</v>
      </c>
      <c r="I139" s="7"/>
    </row>
    <row r="140" spans="1:10" ht="21.95" customHeight="1" x14ac:dyDescent="0.15">
      <c r="A140" s="11" t="s">
        <v>504</v>
      </c>
      <c r="B140" s="3" t="s">
        <v>505</v>
      </c>
      <c r="C140" s="4" t="s">
        <v>506</v>
      </c>
      <c r="D140" s="29">
        <v>1300</v>
      </c>
      <c r="E140" s="12" t="s">
        <v>291</v>
      </c>
      <c r="F140" s="13" t="s">
        <v>292</v>
      </c>
      <c r="G140" s="6" t="s">
        <v>293</v>
      </c>
      <c r="H140" s="13" t="s">
        <v>294</v>
      </c>
      <c r="I140" s="7"/>
      <c r="J140" s="49"/>
    </row>
    <row r="141" spans="1:10" ht="21.95" customHeight="1" x14ac:dyDescent="0.15">
      <c r="A141" s="11" t="s">
        <v>299</v>
      </c>
      <c r="B141" s="3" t="s">
        <v>502</v>
      </c>
      <c r="C141" s="4" t="s">
        <v>503</v>
      </c>
      <c r="D141" s="29">
        <v>1900</v>
      </c>
      <c r="E141" s="12" t="s">
        <v>291</v>
      </c>
      <c r="F141" s="13" t="s">
        <v>292</v>
      </c>
      <c r="G141" s="6" t="s">
        <v>293</v>
      </c>
      <c r="H141" s="13" t="s">
        <v>294</v>
      </c>
      <c r="I141" s="7"/>
      <c r="J141" s="49"/>
    </row>
    <row r="142" spans="1:10" ht="21.95" customHeight="1" x14ac:dyDescent="0.15">
      <c r="A142" s="11" t="s">
        <v>354</v>
      </c>
      <c r="B142" s="3" t="s">
        <v>351</v>
      </c>
      <c r="C142" s="4" t="s">
        <v>352</v>
      </c>
      <c r="D142" s="29" t="s">
        <v>407</v>
      </c>
      <c r="E142" s="12" t="s">
        <v>353</v>
      </c>
      <c r="F142" s="13" t="s">
        <v>292</v>
      </c>
      <c r="G142" s="6" t="s">
        <v>355</v>
      </c>
      <c r="H142" s="13" t="s">
        <v>294</v>
      </c>
      <c r="I142" s="7"/>
    </row>
    <row r="143" spans="1:10" ht="21.95" customHeight="1" x14ac:dyDescent="0.15">
      <c r="A143" s="11" t="s">
        <v>370</v>
      </c>
      <c r="B143" s="3" t="s">
        <v>387</v>
      </c>
      <c r="C143" s="4">
        <f>1+1</f>
        <v>2</v>
      </c>
      <c r="D143" s="29" t="s">
        <v>406</v>
      </c>
      <c r="E143" s="12" t="s">
        <v>291</v>
      </c>
      <c r="F143" s="13" t="s">
        <v>292</v>
      </c>
      <c r="G143" s="6" t="s">
        <v>293</v>
      </c>
      <c r="H143" s="13" t="s">
        <v>294</v>
      </c>
      <c r="I143" s="7"/>
    </row>
    <row r="144" spans="1:10" ht="21.95" customHeight="1" x14ac:dyDescent="0.15">
      <c r="A144" s="11" t="s">
        <v>385</v>
      </c>
      <c r="B144" s="3" t="s">
        <v>386</v>
      </c>
      <c r="C144" s="4">
        <v>1</v>
      </c>
      <c r="D144" s="29" t="s">
        <v>403</v>
      </c>
      <c r="E144" s="12" t="s">
        <v>291</v>
      </c>
      <c r="F144" s="13" t="s">
        <v>292</v>
      </c>
      <c r="G144" s="6" t="s">
        <v>369</v>
      </c>
      <c r="H144" s="13" t="s">
        <v>294</v>
      </c>
      <c r="I144" s="7"/>
    </row>
    <row r="145" spans="1:10" ht="21.95" customHeight="1" x14ac:dyDescent="0.15">
      <c r="A145" s="11" t="s">
        <v>388</v>
      </c>
      <c r="B145" s="3" t="s">
        <v>389</v>
      </c>
      <c r="C145" s="4">
        <v>1</v>
      </c>
      <c r="D145" s="29">
        <v>1400</v>
      </c>
      <c r="E145" s="12" t="s">
        <v>316</v>
      </c>
      <c r="F145" s="13" t="s">
        <v>292</v>
      </c>
      <c r="G145" s="6" t="s">
        <v>390</v>
      </c>
      <c r="H145" s="13" t="s">
        <v>294</v>
      </c>
      <c r="I145" s="7" t="s">
        <v>391</v>
      </c>
    </row>
    <row r="146" spans="1:10" ht="21.95" customHeight="1" x14ac:dyDescent="0.15">
      <c r="A146" s="11" t="s">
        <v>306</v>
      </c>
      <c r="B146" s="3" t="s">
        <v>307</v>
      </c>
      <c r="C146" s="4">
        <v>12</v>
      </c>
      <c r="D146" s="29">
        <v>169</v>
      </c>
      <c r="E146" s="12" t="s">
        <v>308</v>
      </c>
      <c r="F146" s="13" t="s">
        <v>309</v>
      </c>
      <c r="G146" s="6" t="s">
        <v>310</v>
      </c>
      <c r="H146" s="13" t="s">
        <v>294</v>
      </c>
      <c r="I146" s="7" t="s">
        <v>313</v>
      </c>
    </row>
    <row r="147" spans="1:10" ht="21.95" customHeight="1" x14ac:dyDescent="0.15">
      <c r="A147" s="11" t="s">
        <v>311</v>
      </c>
      <c r="B147" s="3"/>
      <c r="C147" s="4">
        <v>1</v>
      </c>
      <c r="D147" s="29">
        <v>90</v>
      </c>
      <c r="E147" s="12" t="s">
        <v>312</v>
      </c>
      <c r="F147" s="13" t="s">
        <v>309</v>
      </c>
      <c r="G147" s="6" t="s">
        <v>310</v>
      </c>
      <c r="H147" s="13" t="s">
        <v>294</v>
      </c>
      <c r="I147" s="7" t="s">
        <v>313</v>
      </c>
    </row>
    <row r="148" spans="1:10" ht="21.95" customHeight="1" x14ac:dyDescent="0.15">
      <c r="A148" s="11" t="s">
        <v>314</v>
      </c>
      <c r="B148" s="3" t="s">
        <v>315</v>
      </c>
      <c r="C148" s="4">
        <v>2</v>
      </c>
      <c r="D148" s="29" t="s">
        <v>404</v>
      </c>
      <c r="E148" s="12" t="s">
        <v>316</v>
      </c>
      <c r="F148" s="13" t="s">
        <v>309</v>
      </c>
      <c r="G148" s="6" t="s">
        <v>310</v>
      </c>
      <c r="H148" s="13" t="s">
        <v>294</v>
      </c>
      <c r="I148" s="7" t="s">
        <v>313</v>
      </c>
    </row>
    <row r="149" spans="1:10" ht="21.95" customHeight="1" x14ac:dyDescent="0.15">
      <c r="A149" s="11" t="s">
        <v>317</v>
      </c>
      <c r="B149" s="3"/>
      <c r="C149" s="4">
        <v>1</v>
      </c>
      <c r="D149" s="29" t="s">
        <v>404</v>
      </c>
      <c r="E149" s="12" t="s">
        <v>316</v>
      </c>
      <c r="F149" s="13" t="s">
        <v>309</v>
      </c>
      <c r="G149" s="6" t="s">
        <v>310</v>
      </c>
      <c r="H149" s="13" t="s">
        <v>294</v>
      </c>
      <c r="I149" s="7" t="s">
        <v>313</v>
      </c>
    </row>
    <row r="150" spans="1:10" ht="21.95" customHeight="1" x14ac:dyDescent="0.15">
      <c r="A150" s="11" t="s">
        <v>324</v>
      </c>
      <c r="B150" s="3" t="s">
        <v>325</v>
      </c>
      <c r="C150" s="4">
        <v>2</v>
      </c>
      <c r="D150" s="29">
        <v>7800</v>
      </c>
      <c r="E150" s="12" t="s">
        <v>312</v>
      </c>
      <c r="F150" s="13" t="s">
        <v>309</v>
      </c>
      <c r="G150" s="6" t="s">
        <v>310</v>
      </c>
      <c r="H150" s="13" t="s">
        <v>294</v>
      </c>
      <c r="I150" s="7"/>
    </row>
    <row r="151" spans="1:10" ht="21.95" customHeight="1" x14ac:dyDescent="0.15">
      <c r="A151" s="11" t="s">
        <v>360</v>
      </c>
      <c r="B151" s="3" t="s">
        <v>361</v>
      </c>
      <c r="C151" s="4">
        <v>3</v>
      </c>
      <c r="D151" s="29">
        <v>1250</v>
      </c>
      <c r="E151" s="12" t="s">
        <v>312</v>
      </c>
      <c r="F151" s="13" t="s">
        <v>318</v>
      </c>
      <c r="G151" s="6" t="s">
        <v>319</v>
      </c>
      <c r="H151" s="13" t="s">
        <v>294</v>
      </c>
      <c r="I151" s="7"/>
    </row>
    <row r="152" spans="1:10" ht="21.95" customHeight="1" x14ac:dyDescent="0.15">
      <c r="A152" s="11" t="s">
        <v>383</v>
      </c>
      <c r="B152" s="3" t="s">
        <v>384</v>
      </c>
      <c r="C152" s="4">
        <f>1+1</f>
        <v>2</v>
      </c>
      <c r="D152" s="29">
        <v>899</v>
      </c>
      <c r="E152" s="12" t="s">
        <v>291</v>
      </c>
      <c r="F152" s="13" t="s">
        <v>318</v>
      </c>
      <c r="G152" s="6" t="s">
        <v>319</v>
      </c>
      <c r="H152" s="13" t="s">
        <v>294</v>
      </c>
      <c r="I152" s="7"/>
    </row>
    <row r="153" spans="1:10" ht="21.95" customHeight="1" x14ac:dyDescent="0.15">
      <c r="A153" s="11" t="s">
        <v>473</v>
      </c>
      <c r="B153" s="3" t="s">
        <v>474</v>
      </c>
      <c r="C153" s="4" t="s">
        <v>415</v>
      </c>
      <c r="D153" s="29" t="s">
        <v>487</v>
      </c>
      <c r="E153" s="12" t="s">
        <v>475</v>
      </c>
      <c r="F153" s="13" t="s">
        <v>476</v>
      </c>
      <c r="G153" s="6" t="s">
        <v>477</v>
      </c>
      <c r="H153" s="13" t="s">
        <v>478</v>
      </c>
      <c r="I153" s="7"/>
    </row>
    <row r="154" spans="1:10" ht="21.95" customHeight="1" x14ac:dyDescent="0.15">
      <c r="A154" s="11" t="s">
        <v>479</v>
      </c>
      <c r="B154" s="3" t="s">
        <v>480</v>
      </c>
      <c r="C154" s="4">
        <v>2</v>
      </c>
      <c r="D154" s="29">
        <v>870</v>
      </c>
      <c r="E154" s="12" t="s">
        <v>481</v>
      </c>
      <c r="F154" s="13" t="s">
        <v>476</v>
      </c>
      <c r="G154" s="6" t="s">
        <v>477</v>
      </c>
      <c r="H154" s="13" t="s">
        <v>478</v>
      </c>
      <c r="I154" s="7"/>
    </row>
    <row r="155" spans="1:10" ht="21.95" customHeight="1" x14ac:dyDescent="0.15">
      <c r="A155" s="11" t="s">
        <v>482</v>
      </c>
      <c r="B155" s="3" t="s">
        <v>483</v>
      </c>
      <c r="C155" s="4">
        <v>2</v>
      </c>
      <c r="D155" s="29" t="s">
        <v>488</v>
      </c>
      <c r="E155" s="12" t="s">
        <v>481</v>
      </c>
      <c r="F155" s="13" t="s">
        <v>476</v>
      </c>
      <c r="G155" s="6" t="s">
        <v>477</v>
      </c>
      <c r="H155" s="13" t="s">
        <v>478</v>
      </c>
      <c r="I155" s="7"/>
    </row>
    <row r="156" spans="1:10" ht="21.95" customHeight="1" x14ac:dyDescent="0.15">
      <c r="A156" s="11" t="s">
        <v>484</v>
      </c>
      <c r="B156" s="3" t="s">
        <v>485</v>
      </c>
      <c r="C156" s="4">
        <v>1</v>
      </c>
      <c r="D156" s="29" t="s">
        <v>489</v>
      </c>
      <c r="E156" s="12" t="s">
        <v>481</v>
      </c>
      <c r="F156" s="13" t="s">
        <v>476</v>
      </c>
      <c r="G156" s="6" t="s">
        <v>477</v>
      </c>
      <c r="H156" s="13" t="s">
        <v>478</v>
      </c>
      <c r="I156" s="7"/>
    </row>
    <row r="157" spans="1:10" ht="21.95" customHeight="1" x14ac:dyDescent="0.15">
      <c r="A157" s="37" t="s">
        <v>490</v>
      </c>
      <c r="B157" s="39" t="s">
        <v>492</v>
      </c>
      <c r="C157" s="38" t="s">
        <v>491</v>
      </c>
      <c r="D157" s="37" t="s">
        <v>493</v>
      </c>
      <c r="E157" s="13" t="s">
        <v>486</v>
      </c>
      <c r="F157" s="13" t="s">
        <v>476</v>
      </c>
      <c r="G157" s="6" t="s">
        <v>477</v>
      </c>
      <c r="H157" s="13" t="s">
        <v>478</v>
      </c>
      <c r="I157" s="36"/>
    </row>
    <row r="158" spans="1:10" ht="21.95" customHeight="1" x14ac:dyDescent="0.15">
      <c r="A158" s="37" t="s">
        <v>494</v>
      </c>
      <c r="B158" s="37" t="s">
        <v>499</v>
      </c>
      <c r="C158" s="38">
        <v>1</v>
      </c>
      <c r="D158" s="37" t="s">
        <v>500</v>
      </c>
      <c r="E158" s="38" t="s">
        <v>486</v>
      </c>
      <c r="F158" s="38" t="s">
        <v>496</v>
      </c>
      <c r="G158" s="41" t="s">
        <v>497</v>
      </c>
      <c r="H158" s="38" t="s">
        <v>498</v>
      </c>
      <c r="I158" s="36"/>
      <c r="J158" s="40" t="s">
        <v>495</v>
      </c>
    </row>
    <row r="159" spans="1:10" ht="21.95" customHeight="1" x14ac:dyDescent="0.15">
      <c r="A159" s="37" t="s">
        <v>516</v>
      </c>
      <c r="B159" s="37" t="s">
        <v>517</v>
      </c>
      <c r="C159" s="38" t="s">
        <v>518</v>
      </c>
      <c r="D159" s="37"/>
      <c r="E159" s="38" t="s">
        <v>519</v>
      </c>
      <c r="F159" s="38" t="s">
        <v>520</v>
      </c>
      <c r="G159" s="41" t="s">
        <v>521</v>
      </c>
      <c r="H159" s="38" t="s">
        <v>522</v>
      </c>
      <c r="I159" s="36"/>
      <c r="J159" s="40"/>
    </row>
    <row r="160" spans="1:10" x14ac:dyDescent="0.15">
      <c r="A160" s="18" t="s">
        <v>102</v>
      </c>
      <c r="G160" s="45"/>
      <c r="H160" s="46"/>
      <c r="I160" s="46"/>
    </row>
  </sheetData>
  <mergeCells count="4">
    <mergeCell ref="A1:I1"/>
    <mergeCell ref="G160:I160"/>
    <mergeCell ref="A128:B128"/>
    <mergeCell ref="J140:J141"/>
  </mergeCells>
  <phoneticPr fontId="6" type="noConversion"/>
  <printOptions horizontalCentered="1"/>
  <pageMargins left="0.55416666666666703" right="0" top="0.80277777777777803" bottom="0.60555555555555596" header="0.31388888888888899" footer="0.31388888888888899"/>
  <pageSetup paperSize="9" scale="85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废品</vt:lpstr>
      <vt:lpstr>废品!Print_Area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cangk</dc:creator>
  <cp:lastModifiedBy>詹映静</cp:lastModifiedBy>
  <cp:lastPrinted>2017-09-26T09:16:19Z</cp:lastPrinted>
  <dcterms:created xsi:type="dcterms:W3CDTF">2017-01-03T01:12:00Z</dcterms:created>
  <dcterms:modified xsi:type="dcterms:W3CDTF">2017-09-29T08:46:11Z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2052-10.1.0.6391</vt:lpwstr>
  </property>
</Properties>
</file>