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 activeTab="5"/>
  </bookViews>
  <sheets>
    <sheet name="一区" sheetId="2" r:id="rId1"/>
    <sheet name="二区" sheetId="7" r:id="rId2"/>
    <sheet name="三区A" sheetId="8" r:id="rId3"/>
    <sheet name="三区B" sheetId="13" r:id="rId4"/>
    <sheet name="四区" sheetId="16" r:id="rId5"/>
    <sheet name="五区" sheetId="14" r:id="rId6"/>
  </sheets>
  <definedNames>
    <definedName name="_xlnm.Print_Area" localSheetId="1">二区!$A$1:$F$65</definedName>
    <definedName name="_xlnm.Print_Area" localSheetId="4">四区!$A$1:$F$49</definedName>
    <definedName name="_xlnm.Print_Area" localSheetId="0">一区!$A$1:$F$46</definedName>
    <definedName name="_xlnm.Print_Area" localSheetId="2">三区A!$A$1:$F$60</definedName>
    <definedName name="_xlnm.Print_Area" localSheetId="3">三区B!$A$1:$F$64</definedName>
    <definedName name="_xlnm.Print_Area" localSheetId="5">五区!$A$1:$F$46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<sst xmlns="http://schemas.openxmlformats.org/spreadsheetml/2006/main" count="1001" uniqueCount="211">
  <si>
    <t>综合楼项目概况及各分部工程清单(1区)</t>
  </si>
  <si>
    <t>序号</t>
  </si>
  <si>
    <t>项目名称</t>
  </si>
  <si>
    <t>品牌型号丶规格</t>
  </si>
  <si>
    <t>单位</t>
  </si>
  <si>
    <t>数量</t>
  </si>
  <si>
    <t>备注</t>
  </si>
  <si>
    <t>10P热泵主机.</t>
  </si>
  <si>
    <t>额定制热量：40KW；
额定制热功率：8.6KW；
最大功率：12.5KW；
额定制热产水量：864L/h
噪音：58dB(A)
重量：275Kg
参考尺寸：1950*950*1880mm
满足招标其他要求</t>
  </si>
  <si>
    <t>台</t>
  </si>
  <si>
    <t>保温水箱</t>
  </si>
  <si>
    <t>保温水箱要采用无氟聚氨酯整体发泡不锈钢保温水箱，由专业厂家制造，水箱内胆和外胆均采用食品级SUS304#不锈钢，底板厚度≥2.0mm、内胆厚度≥1.5mm、外胆厚度≥1.0mm；水箱保温层采用聚氨酯一次性整体发泡保温，厚度应≥50mm，标况下水温自然降温应≤5℃。水箱缝焊工艺要求采用压筋电阻缝焊，确保长期使用无渗漏，水箱应设检修口、检修梯、排污口、液位控制口、液位计、避雷针和防雷引下线等设施功能，容积≥10立方，圆形。</t>
  </si>
  <si>
    <t>安装主机8#槽钢支架</t>
  </si>
  <si>
    <t>焊接制作安装,油漆</t>
  </si>
  <si>
    <t>个</t>
  </si>
  <si>
    <t>水箱基础</t>
  </si>
  <si>
    <t>底座采用10#热浸镀锌槽钢，焊缝刷防锈漆</t>
  </si>
  <si>
    <t>10HP主机循环泵.</t>
  </si>
  <si>
    <t>1、立式单级单吸离心泵/管道泵；
2、规格参数：流量：9m³/h；扬程：15m；功率：0.75kw，定频
3.输送介质：水，温度≤70℃；
4.工作压力：1.0MPa；
5.材质要求：泵体铸铁/304不锈钢；叶轮304不锈钢，配机械密封（随机配1个备件）；
6.其他：配4个橡胶减振垫和安装底板。</t>
  </si>
  <si>
    <t>供水泵</t>
  </si>
  <si>
    <t>1、立式单级单吸离心泵/管道泵；
2、规格参数：流量：20m³/h；扬程：45m；功率：5.5kW；变频；
3.输送介质：水，温度≤70℃；
4.工作压力：1.0MPa；
5.材质要求：泵体铸铁/304不锈钢；叶轮304不锈钢，配机械密封（随机配1个备件）；
6.其他：配4个橡胶减振垫和安装底板。</t>
  </si>
  <si>
    <t>水箱安装排水截止阀</t>
  </si>
  <si>
    <t>Dn75，PPR阀体，304不锈钢阀芯</t>
  </si>
  <si>
    <t>水箱溢流管</t>
  </si>
  <si>
    <t>De40 PP-R管道</t>
  </si>
  <si>
    <t>水箱联通管De75保温热水管</t>
  </si>
  <si>
    <t>聚氨酯整体发泡PP-R保温管道，保温材料采用聚氨酯发泡外加PVC套管</t>
  </si>
  <si>
    <t>米</t>
  </si>
  <si>
    <t>水箱联通管安装截止阀</t>
  </si>
  <si>
    <t>热泵主机循环系统De50保温热水管</t>
  </si>
  <si>
    <t>热泵主机循环系统安装截止阀</t>
  </si>
  <si>
    <t>Dn50，PPR阀体，304不锈钢阀芯</t>
  </si>
  <si>
    <t>热泵主机循环系统安装铜Y型过滤器</t>
  </si>
  <si>
    <t>DN40，304不锈钢阀体、阀芯</t>
  </si>
  <si>
    <t>热泵主机循环系统橡胶软接</t>
  </si>
  <si>
    <t>DN40</t>
  </si>
  <si>
    <t>供水系统De75保温热水管</t>
  </si>
  <si>
    <t>供水系统安装截止阀</t>
  </si>
  <si>
    <t>供水系统安装铜Y型过滤器</t>
  </si>
  <si>
    <t>DN65，304不锈钢阀体、阀芯</t>
  </si>
  <si>
    <t>P</t>
  </si>
  <si>
    <t>供水系统橡胶软接</t>
  </si>
  <si>
    <t>DN65</t>
  </si>
  <si>
    <t>供水系统止回阀</t>
  </si>
  <si>
    <t>回水立管温控阀</t>
  </si>
  <si>
    <t xml:space="preserve">DN15 </t>
  </si>
  <si>
    <t>回水系统De32保温热水管</t>
  </si>
  <si>
    <t>回水电磁阀</t>
  </si>
  <si>
    <t>DN25，工作压力1.0MPa，驱动器电源220V</t>
  </si>
  <si>
    <t>回水系统安装截止阀</t>
  </si>
  <si>
    <t>Dn25，PPR阀体，304不锈钢阀芯</t>
  </si>
  <si>
    <t>冷水补水管PPR</t>
  </si>
  <si>
    <t>De50</t>
  </si>
  <si>
    <t>冷水补水截止阀</t>
  </si>
  <si>
    <t>Dn50，热熔连接，PPR阀体，304不锈钢阀芯</t>
  </si>
  <si>
    <t>机械水表</t>
  </si>
  <si>
    <t>冷水补水电磁阀</t>
  </si>
  <si>
    <t>DN40，工作压力1.0MPa，驱动器电源220V</t>
  </si>
  <si>
    <t>供水管压力表</t>
  </si>
  <si>
    <t>测压范围0-1.6MPa，精度0.01MPa</t>
  </si>
  <si>
    <t>排水阀</t>
  </si>
  <si>
    <t>De25</t>
  </si>
  <si>
    <t>排气阀</t>
  </si>
  <si>
    <t>DN20</t>
  </si>
  <si>
    <t>系统自动远程控制电箱.</t>
  </si>
  <si>
    <t>更换防水型室外电柜（尺寸暂按2200*1000*800mm），更换3个智能电表，更换5.5KW变频器1台（带modbus-rtu通讯及PID功能、支持4~20mA输入输出），增加1台单回路双屏智能数显测控仪（PID调节仪）（支持4~20mA输入输出）</t>
  </si>
  <si>
    <t>套</t>
  </si>
  <si>
    <t>更换电箱外壳，更换柜内已损坏元件，对于经测试能够正常使用的元件保留，不作更换。结合生产部现场排查测试情况，对柜内变频器进行更换。</t>
  </si>
  <si>
    <t>热泵主机电源.水泵控制线.液位线.镀锌线槽.线管辅设等</t>
  </si>
  <si>
    <t>电线.(10mm.6mm .4mm. 2.5mm. 1.5mm. 1mm)佛山珠江.网线及联塑PVC线管</t>
  </si>
  <si>
    <t>项</t>
  </si>
  <si>
    <t>利旧</t>
  </si>
  <si>
    <t>云控制器、网关及云平台接入</t>
  </si>
  <si>
    <t>包括云控制器（负责传感器数据采集、阀门控制、水泵启停）、网关（负责RS485总线通讯）、云平台接入（接入追能云平台，可实现远程监控，手机APP监控）</t>
  </si>
  <si>
    <t>更换同型号的云控制器，接入原有的云平台（原有型号为北京创意博能源科技有限公司R11控制器）</t>
  </si>
  <si>
    <t>温度传感器</t>
  </si>
  <si>
    <t>PT100，4~20mA信号输出</t>
  </si>
  <si>
    <t>压力传感器</t>
  </si>
  <si>
    <t>0~3m，4~20mA信号输出</t>
  </si>
  <si>
    <t>水箱温度传感器</t>
  </si>
  <si>
    <t>水箱液位传感器</t>
  </si>
  <si>
    <t>其它辅材</t>
  </si>
  <si>
    <t>连接管件、管卡、螺丝、五金配件等</t>
  </si>
  <si>
    <t>管道角铁支架、水泵风帽雨蓬制作安装及防雷连接</t>
  </si>
  <si>
    <t>角铁管道支架、水泵底座及线管支架、水泵雨蓬</t>
  </si>
  <si>
    <t>设备运输及吊装费</t>
  </si>
  <si>
    <t>拆除原有设备及管道水表等及清运</t>
  </si>
  <si>
    <t>工程量等同新建</t>
  </si>
  <si>
    <t>设备围蔽</t>
  </si>
  <si>
    <t>详见图纸</t>
  </si>
  <si>
    <t>合计</t>
  </si>
  <si>
    <t>学生2栋/8栋及护理南/北楼项目概况及各分部工程清单</t>
  </si>
  <si>
    <t>20P热泵主机.</t>
  </si>
  <si>
    <t>额定制热量：80KW；
额定功率：17.76KW；
最大功率：26.5KW；
额定产水量：1776L/h
噪音：68dB(A)
重量：510Kg
参考尺寸：1750*890*2100mm
满足招标其他要求</t>
  </si>
  <si>
    <t>保温水箱要采用无氟聚氨酯整体发泡不锈钢保温水箱，由专业厂家制造，水箱内胆和外胆均采用食品级SUS304#不锈钢，底板厚度≥2.0mm、内胆厚度≥1.5mm、外胆厚度≥1.0mm；水箱保温层采用聚氨酯一次性整体发泡保温，厚度应≥50mm，标况下水温自然降温应≤5℃。水箱缝焊工艺要求采用压筋电阻缝焊，确保长期使用无渗漏，水箱应设检修口、检修梯、排污口、液位控制口、液位计、避雷针和防雷引下线等设施功能，有效容积≥10立方。</t>
  </si>
  <si>
    <t>保温水箱要采用无氟聚氨酯整体发泡不锈钢保温水箱，由专业厂家制造，水箱内胆和外胆均采用食品级SUS304#不锈钢，底板厚度≥2.0mm、内胆厚度≥1.5mm、外胆厚度≥1.0mm；水箱保温层采用聚氨酯一次性整体发泡保温，厚度应≥50mm，标况下水温自然降温应≤5℃。水箱缝焊工艺要求采用压筋电阻缝焊，确保长期使用无渗漏，水箱应设检修口、检修梯、排污口、液位控制口、液位计、避雷针和防雷引下线等设施功能，容积≥8立方，圆形。</t>
  </si>
  <si>
    <t>安装主机10#槽钢支架</t>
  </si>
  <si>
    <t>焊接制作安装、油漆</t>
  </si>
  <si>
    <t>20HP主机循环泵.</t>
  </si>
  <si>
    <t>1、立式单级单吸离心泵/管道泵；
2、规格参数：流量：18m³/h；扬程：15m；功率：1.5kw；定频；
3.输送介质：水，温度≤70℃；
4.工作压力：1.0MPa；
5.材质要求：泵体铸铁/304不锈钢；叶轮304不锈钢，配机械密封（随机配1个备件）；
6.其他：配4个橡胶减振垫和安装底板。</t>
  </si>
  <si>
    <t>供水泵-2栋</t>
  </si>
  <si>
    <t>1、立式单级单吸离心泵/管道泵；
2、规格参数：流量：12m³/h；扬程：45m；功率：4.0kw；变频；
3.输送介质：水，温度≤70℃；
4.工作压力：1.0MPa；
5.材质要求：泵体铸铁/304不锈钢；叶轮304不锈钢，配机械密封（随机配1个备件）；
6.其他：配4个橡胶减振垫和安装底板。</t>
  </si>
  <si>
    <t>供水泵-8栋、护理楼</t>
  </si>
  <si>
    <t>1、立式单级单吸离心泵/管道泵；
2、规格参数：流量：20m³/h；扬程：45m；
功率：5.5kw；变频；
3.输送介质：水，温度≤70℃；
4.工作压力：1.0MPa；
5.材质要求：泵体铸铁/304不锈钢；叶轮304不锈钢，配机械密封（随机配1个备件）；
6.其他：配4个橡胶减振垫和安装底板。</t>
  </si>
  <si>
    <t>热泵主机循环系统De63保温热水管</t>
  </si>
  <si>
    <t>Dn63，PPR阀体，304不锈钢阀芯</t>
  </si>
  <si>
    <t>DN50，304不锈钢阀体、阀芯</t>
  </si>
  <si>
    <t>DN50</t>
  </si>
  <si>
    <t>供水系统De90保温热水管</t>
  </si>
  <si>
    <t>Dn90，PPR阀体，304不锈钢阀芯</t>
  </si>
  <si>
    <t>DN80，304不锈钢阀体、阀芯</t>
  </si>
  <si>
    <t>DN80</t>
  </si>
  <si>
    <t>DN15</t>
  </si>
  <si>
    <t>De63</t>
  </si>
  <si>
    <t>Dn63，热熔连接，PPR阀体，304不锈钢阀芯</t>
  </si>
  <si>
    <t>DN50，工作压力1.0MPa，驱动器电源220V</t>
  </si>
  <si>
    <t>系统自动远程控制电箱</t>
  </si>
  <si>
    <t>更换防水型室外电柜2个（尺寸暂按2200*1000*800mm），更换6个智能电表，更换63AD型断路器6个，63A接触器12个。更换5.5KW变频器3台（带modbus-rtu通讯及PID功能、支持4~20mA输入输出），增加3台单回路双屏智能数显测控仪（PID调节仪）（支持4~20mA输入输出）</t>
  </si>
  <si>
    <t>更换电箱外壳，更换柜内已损坏元件，因热泵机组功率增加，需更换部分开关，对于经测试能够正常使用的元件保留，不作更换。</t>
  </si>
  <si>
    <t>电缆</t>
  </si>
  <si>
    <t>ZR-YJY 5*10mm2 电缆</t>
  </si>
  <si>
    <t>配套DN100 PVC套管</t>
  </si>
  <si>
    <t>ZR-YJY 5*6mm2 电缆</t>
  </si>
  <si>
    <t>ZR-YJY 5*2.5mm2 电缆</t>
  </si>
  <si>
    <t>控制线</t>
  </si>
  <si>
    <t>RVSP 6*1.0mm2 控制线缆</t>
  </si>
  <si>
    <t>RVSP 4*1.0mm2 控制线缆</t>
  </si>
  <si>
    <t>3A栋.3B栋,4栋.5栋项目概况及各分部工程清单</t>
  </si>
  <si>
    <t>供水泵-3B、4栋</t>
  </si>
  <si>
    <t>1、立式单级单吸离心泵/管道泵；
2、规格参数：流量：16m³/h；扬程：48m；功率：5.5kw；变频；
3.输送介质：水，温度≤70℃；
4.工作压力：1.0MPa；
5.材质要求：泵体铸铁/304不锈钢；叶轮304不锈钢，配机械密封（随机配1个备件）；
6.其他：配4个橡胶减振垫和安装底板。</t>
  </si>
  <si>
    <t>供水泵-5栋</t>
  </si>
  <si>
    <t>1、立式单级单吸离心泵/管道泵；
2、规格参数：20m³/h；扬程：53m；功率：5.5kW；变频；
3.输送介质：水，温度≤70℃；
4.工作压力：1.0MPa；
5.材质要求：泵体铸铁/304不锈钢；叶轮304不锈钢，配机械密封（随机配1个备件）；
6.其他：配4个橡胶减振垫和安装底板。流量：</t>
  </si>
  <si>
    <t>供水泵-3A栋</t>
  </si>
  <si>
    <t>Dn40，热熔连接，PPR阀体，304不锈钢阀芯</t>
  </si>
  <si>
    <t>De40</t>
  </si>
  <si>
    <t>更换防水型室外电柜2个（尺寸暂按2200*1000*800mm），更换4个智能电表，更换63AD型断路器6个，63A接触器10个。更换5.5KW变频器4台（带modbus-rtu通讯及PID功能、支持4~20mA输入输出），增加4台单回路双屏智能数显测控仪（PID调节仪）（支持4~20mA输入输出）</t>
  </si>
  <si>
    <t>更换电箱外壳，更换柜内已损坏元件，对于经测试能够正常使用的元件保留，不作更换。</t>
  </si>
  <si>
    <t>新南楼.新北楼项目概况及各分部工程清单</t>
  </si>
  <si>
    <t>不锈钢方型保温水箱</t>
  </si>
  <si>
    <t>保温水箱要采用无氟聚氨酯整体发泡不锈钢保温水箱，由专业厂家制造，水箱内胆和外胆均采用食品级SUS304#不锈钢，底板厚度≥2.0mm、内胆厚度≥1.5mm、外胆厚度≥1.0mm；水箱保温层采用聚氨酯一次性整体发泡保温，厚度应≥50mm，标况下水温自然降温应≤5℃。水箱缝焊工艺要求采用压筋电阻缝焊，确保长期使用无渗漏，水箱应设检修口、检修梯、排污口、液位控制口、液位计、避雷针和防雷引下线等设施功能，有效容积≥45立方，容积≥54立方，参考尺寸4.5*4*3m（H）。</t>
  </si>
  <si>
    <t>主机循环泵.</t>
  </si>
  <si>
    <t>1、立式单级单吸离心泵/管道泵；
2、规格参数：流量：50m³/h；扬程：20m；功率：5.5kW；
3.输送介质：水，温度≤70℃；
4.工作压力：1.0MPa；
5.材质要求：泵体铸铁/304不锈钢；叶轮304不锈钢，配机械密封（随机配1个备件）；
6.其他：配4个橡胶减振垫和安装底板。</t>
  </si>
  <si>
    <t>供水泵-北楼</t>
  </si>
  <si>
    <t>1、立式单级单吸离心泵/管道泵；
2、规格参数：流量：25m³/h；扬程：62m；功率：7.5kW；变频；
3.输送介质：水，温度≤70℃；
4.工作压力：1.0MPa；
5.材质要求：泵体铸铁/304不锈钢；叶轮304不锈钢，配机械密封（随机配1个备件）；
6.其他：配4个橡胶减振垫和安装底板。</t>
  </si>
  <si>
    <t>供水泵-南楼</t>
  </si>
  <si>
    <t>Dn110，PPR阀体，304不锈钢阀芯</t>
  </si>
  <si>
    <t>De110 PP-R管道</t>
  </si>
  <si>
    <t>水箱连通管De110保温热水管</t>
  </si>
  <si>
    <t>水箱连通管安装截止阀</t>
  </si>
  <si>
    <t>热泵主机循环系统止回阀</t>
  </si>
  <si>
    <t>热泵主机循环系统De110保温热水管主管</t>
  </si>
  <si>
    <t>DN90，304不锈钢阀体、阀芯</t>
  </si>
  <si>
    <t>DN90</t>
  </si>
  <si>
    <t>供水系统De160保温热水管-主管</t>
  </si>
  <si>
    <t>供水系统安装截止阀-主管</t>
  </si>
  <si>
    <t>Dn160，PPR阀体，304不锈钢阀芯</t>
  </si>
  <si>
    <t>供水系统De110保温热水管</t>
  </si>
  <si>
    <t>回水系统De63保温热水管</t>
  </si>
  <si>
    <t>De110</t>
  </si>
  <si>
    <t>Dn110，热熔连接，PPR阀体，304不锈钢阀芯</t>
  </si>
  <si>
    <t>DN90，工作压力1.0MPa，驱动器电源220V</t>
  </si>
  <si>
    <t>变频电控柜.</t>
  </si>
  <si>
    <t>双层室外防水电箱（防护等级IP65，尺寸2200*1000*800mm）.内配总开关（160A）.漏电开关（64A）.变频器（11KW 带modbus通讯、支持4~20mA输入输出）、单回路双屏智能数显测控仪（PID调节仪）（支持4~20mA输入输出）、接触器、继电器.热过载.交流.空开.指示灯等电器元件</t>
  </si>
  <si>
    <t>新增</t>
  </si>
  <si>
    <t>云控制器放置在变频控制柜内</t>
  </si>
  <si>
    <t>ZR-YJY 5*50mm2 电缆(含安装)</t>
  </si>
  <si>
    <t>以现场为准</t>
  </si>
  <si>
    <t>设备围蔽及架空层围蔽</t>
  </si>
  <si>
    <t>详见图纸及现场为准</t>
  </si>
  <si>
    <t>室外树木、草坪移除及整平</t>
  </si>
  <si>
    <t>综合楼项目概况及各分部工程清单(4区)</t>
  </si>
  <si>
    <t>5P热泵主机.</t>
  </si>
  <si>
    <t>额定制热量：20KW；
额定制热功率：4.8KW；
最大功率：5.5KW；
额定制热产水量：400L/h
噪音：58dB(A)
重量：140Kg
参考尺寸：950*950*1880mm
满足招标其他要求</t>
  </si>
  <si>
    <t>保温水箱要采用无氟聚氨酯整体发泡不锈钢保温水箱，由专业厂家制造，水箱内胆和外胆均采用食品级SUS304#不锈钢，底板厚度≥2.0mm、内胆厚度≥1.5mm、外胆厚度≥1.0mm；水箱保温层采用聚氨酯一次性整体发泡保温，厚度应≥50mm，标况下水温自然降温应≤5℃。水箱缝焊工艺要求采用压筋电阻缝焊，确保长期使用无渗漏，水箱应设检修口、检修梯、排污口、液位控制口、液位计、避雷针和防雷引下线等设施功能，容积≥5立方，圆形。</t>
  </si>
  <si>
    <t xml:space="preserve"> </t>
  </si>
  <si>
    <t>5HP主机循环泵.</t>
  </si>
  <si>
    <t>1、立式单级单吸离心泵/管道泵；
2、规格参数：流量：4m³/h；扬程：15m；功率：0.55kw，定频
3.输送介质：水，温度≤70℃；
4.工作压力：1.0MPa；
5.材质要求：泵体铸铁/304不锈钢；叶轮304不锈钢，配机械密封（随机配1个备件）；
6.其他：配4个橡胶减振垫和安装底板。</t>
  </si>
  <si>
    <t>供水泵-泳池</t>
  </si>
  <si>
    <t>1、立式单级单吸离心泵/管道泵；
2、规格参数：流量：6m³/h；扬程：25m；功率：0.75kw；变频；
3.输送介质：水，温度≤70℃；
4.工作压力：1.0MPa；
5.材质要求：泵体铸铁/304不锈钢；叶轮304不锈钢，配机械密封（随机配1个备件）；
6.其他：配4个橡胶减振垫和安装底板。</t>
  </si>
  <si>
    <t>供水泵-临教一栋</t>
  </si>
  <si>
    <t>1、立式单级单吸离心泵/管道泵；
2、规格参数：流量：6m³/h；扬程：35m；功率：1.1kw；变频；
3.输送介质：水，温度≤70℃；
4.工作压力：1.0MPa；
5.材质要求：泵体铸铁/304不锈钢；叶轮304不锈钢，配机械密封（随机配1个备件）；
6.其他：配4个橡胶减振垫和安装底板。</t>
  </si>
  <si>
    <t>Dn50</t>
  </si>
  <si>
    <t>热泵主机循环系统De40保温热水管</t>
  </si>
  <si>
    <t>Dn40，PPR阀体，304不锈钢阀芯</t>
  </si>
  <si>
    <t>DN32，304不锈钢阀体、阀芯</t>
  </si>
  <si>
    <t>DN32</t>
  </si>
  <si>
    <t>供水系统De40保温热水管</t>
  </si>
  <si>
    <t>回水系统De25保温热水管</t>
  </si>
  <si>
    <t>DN20，工作压力1.0MPa，驱动器电源220V</t>
  </si>
  <si>
    <t>DN32，工作压力1.0MPa，驱动器电源220V</t>
  </si>
  <si>
    <t>管网-泳池</t>
  </si>
  <si>
    <t>聚氨酯整体发泡PP-R保温管道，保温材料采用聚氨酯发泡外加PVC套管，需要查勘现场后深化设计</t>
  </si>
  <si>
    <t>泳池浴室10个用水点及相应的水平和竖向立管</t>
  </si>
  <si>
    <t>管网-临教一栋</t>
  </si>
  <si>
    <t>临教一栋14个用水点及相应的水平和竖向立管</t>
  </si>
  <si>
    <t>泳池土建装饰工程</t>
  </si>
  <si>
    <t>包括但不限于土建、沐浴间间隔、门窗等设备，其中男女浴间的间隔门需为到顶不锈钢门，需要查勘现场后深化设计</t>
  </si>
  <si>
    <t>双层室外防水电箱（防护等级IP65，尺寸2200*1000*800mm）.内配总开关（63A）.漏电开关.变频器（1.5KW 带modbus通讯、支持4~20mA输入输出）、单回路双屏智能数显测控仪（PID调节仪）（支持4~20mA输入输出）、接触器、继电器.热过载.交流.空开.指示灯等电器元件.</t>
  </si>
  <si>
    <t>ZR-YJY 5*4mm2 电缆</t>
  </si>
  <si>
    <t>综合楼项目概况及各分部工程清单预算(5区)</t>
  </si>
  <si>
    <t>安装主机、水箱8#槽钢支架</t>
  </si>
  <si>
    <t>1、立式单级单吸离心泵/管道泵；
2、规格参数：流量：8m³/h；扬程：20m；功率：1.1kw，变频
3.输送介质：水，温度≤70℃；
4.工作压力：1.0MPa；
5.材质要求：泵体铸铁/304不锈钢；叶轮304不锈钢，配机械密封（随机配1个备件）；
6.其他：配4个橡胶减振垫和安装底板。</t>
  </si>
  <si>
    <t>水箱安装排截止阀</t>
  </si>
  <si>
    <t>Dn40</t>
  </si>
  <si>
    <t>供水系统De50保温热水管</t>
  </si>
  <si>
    <t>太阳能补水De32保温热水管</t>
  </si>
  <si>
    <t>补水截止阀</t>
  </si>
  <si>
    <t>补水电磁阀</t>
  </si>
  <si>
    <t>管网</t>
  </si>
  <si>
    <t>67个用水点及相应的水平和竖向立管</t>
  </si>
  <si>
    <t>工程量等同新建部分，位于屋面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</si>
</sst>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Tahoma"/>
      <charset val="134"/>
    </font>
    <font>
      <sz val="14"/>
      <color rgb="FFFF0000"/>
      <name val="Tahoma"/>
      <charset val="134"/>
    </font>
    <font>
      <sz val="14"/>
      <color theme="1"/>
      <name val="Tahoma"/>
      <charset val="134"/>
    </font>
    <font>
      <sz val="14"/>
      <name val="Tahoma"/>
      <charset val="134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b/>
      <sz val="14"/>
      <name val="宋体"/>
      <charset val="134"/>
    </font>
    <font>
      <sz val="14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0" fillId="0" borderId="0"/>
  </cellStyleXfs>
  <cellXfs count="9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3" fillId="3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176" fontId="5" fillId="5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176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/>
    </xf>
    <xf numFmtId="176" fontId="5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/>
    <xf numFmtId="0" fontId="3" fillId="0" borderId="0" xfId="0" applyFont="1" applyFill="1"/>
    <xf numFmtId="0" fontId="1" fillId="2" borderId="0" xfId="0" applyFont="1" applyFill="1" applyAlignment="1">
      <alignment vertical="center"/>
    </xf>
    <xf numFmtId="176" fontId="5" fillId="3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10" fillId="6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76" fontId="7" fillId="4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center" vertical="center"/>
    </xf>
    <xf numFmtId="176" fontId="13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wrapText="1"/>
    </xf>
    <xf numFmtId="176" fontId="2" fillId="0" borderId="0" xfId="0" applyNumberFormat="1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2 2 2" xfId="52"/>
    <cellStyle name="常规 3 2" xfId="53"/>
    <cellStyle name="常规 3 3" xfId="54"/>
    <cellStyle name="常规 2 2" xfId="55"/>
    <cellStyle name="常规 10" xfId="56"/>
    <cellStyle name="常规 11" xfId="57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tableStyles count="0" defaultTableStyle="TableStyleMedium9" defaultPivotStyle="PivotStyleLight16"/>
  <colors>
    <mruColors>
      <color rgb="00FFFFFF"/>
      <color rgb="001D41D5"/>
      <color rgb="0057DEFF"/>
      <color rgb="00FBA6A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view="pageBreakPreview" zoomScaleNormal="85" topLeftCell="A14" workbookViewId="0">
      <selection activeCell="A4" sqref="A4:A46"/>
    </sheetView>
  </sheetViews>
  <sheetFormatPr defaultColWidth="9" defaultRowHeight="18" outlineLevelCol="5"/>
  <cols>
    <col min="1" max="1" width="5.875" style="86" customWidth="1"/>
    <col min="2" max="2" width="30" style="76" customWidth="1"/>
    <col min="3" max="3" width="43.9666666666667" style="76" customWidth="1"/>
    <col min="4" max="4" width="7.75" style="86" customWidth="1"/>
    <col min="5" max="5" width="6.375" style="86" customWidth="1"/>
    <col min="6" max="6" width="19.875" style="87" customWidth="1"/>
    <col min="7" max="16384" width="9" style="7"/>
  </cols>
  <sheetData>
    <row r="1" ht="32.45" customHeight="1" spans="1:6">
      <c r="A1" s="77" t="s">
        <v>0</v>
      </c>
      <c r="B1" s="77"/>
      <c r="C1" s="77"/>
      <c r="D1" s="77"/>
      <c r="E1" s="77"/>
      <c r="F1" s="77"/>
    </row>
    <row r="2" ht="17.45" customHeight="1" spans="1:6">
      <c r="A2" s="88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69" t="s">
        <v>6</v>
      </c>
    </row>
    <row r="3" ht="15" customHeight="1" spans="1:6">
      <c r="A3" s="89"/>
      <c r="B3" s="13"/>
      <c r="C3" s="13"/>
      <c r="D3" s="13"/>
      <c r="E3" s="13"/>
      <c r="F3" s="69"/>
    </row>
    <row r="4" s="85" customFormat="1" ht="150" spans="1:6">
      <c r="A4" s="50">
        <v>1</v>
      </c>
      <c r="B4" s="18" t="s">
        <v>7</v>
      </c>
      <c r="C4" s="19" t="s">
        <v>8</v>
      </c>
      <c r="D4" s="50" t="s">
        <v>9</v>
      </c>
      <c r="E4" s="50">
        <v>3</v>
      </c>
      <c r="F4" s="68"/>
    </row>
    <row r="5" s="85" customFormat="1" ht="225" spans="1:6">
      <c r="A5" s="50">
        <v>2</v>
      </c>
      <c r="B5" s="18" t="s">
        <v>10</v>
      </c>
      <c r="C5" s="19" t="s">
        <v>11</v>
      </c>
      <c r="D5" s="50" t="s">
        <v>9</v>
      </c>
      <c r="E5" s="50">
        <v>3</v>
      </c>
      <c r="F5" s="68"/>
    </row>
    <row r="6" s="75" customFormat="1" ht="25.15" customHeight="1" spans="1:6">
      <c r="A6" s="13">
        <v>3</v>
      </c>
      <c r="B6" s="21" t="s">
        <v>12</v>
      </c>
      <c r="C6" s="21" t="s">
        <v>13</v>
      </c>
      <c r="D6" s="13" t="s">
        <v>14</v>
      </c>
      <c r="E6" s="13">
        <v>3</v>
      </c>
      <c r="F6" s="69"/>
    </row>
    <row r="7" s="75" customFormat="1" ht="25.15" customHeight="1" spans="1:6">
      <c r="A7" s="13">
        <v>4</v>
      </c>
      <c r="B7" s="21" t="s">
        <v>15</v>
      </c>
      <c r="C7" s="52" t="s">
        <v>16</v>
      </c>
      <c r="D7" s="13" t="s">
        <v>14</v>
      </c>
      <c r="E7" s="13">
        <v>3</v>
      </c>
      <c r="F7" s="69"/>
    </row>
    <row r="8" s="85" customFormat="1" ht="168.75" spans="1:6">
      <c r="A8" s="50">
        <v>5</v>
      </c>
      <c r="B8" s="18" t="s">
        <v>17</v>
      </c>
      <c r="C8" s="19" t="s">
        <v>18</v>
      </c>
      <c r="D8" s="50" t="s">
        <v>9</v>
      </c>
      <c r="E8" s="50">
        <v>3</v>
      </c>
      <c r="F8" s="68"/>
    </row>
    <row r="9" s="85" customFormat="1" ht="168.75" spans="1:6">
      <c r="A9" s="50">
        <v>6</v>
      </c>
      <c r="B9" s="18" t="s">
        <v>19</v>
      </c>
      <c r="C9" s="19" t="s">
        <v>20</v>
      </c>
      <c r="D9" s="50" t="s">
        <v>9</v>
      </c>
      <c r="E9" s="50">
        <v>1</v>
      </c>
      <c r="F9" s="68"/>
    </row>
    <row r="10" s="75" customFormat="1" ht="33" customHeight="1" spans="1:6">
      <c r="A10" s="26">
        <v>7</v>
      </c>
      <c r="B10" s="24" t="s">
        <v>21</v>
      </c>
      <c r="C10" s="25" t="s">
        <v>22</v>
      </c>
      <c r="D10" s="26" t="s">
        <v>14</v>
      </c>
      <c r="E10" s="26">
        <f>3*1</f>
        <v>3</v>
      </c>
      <c r="F10" s="27"/>
    </row>
    <row r="11" s="75" customFormat="1" ht="33" customHeight="1" spans="1:6">
      <c r="A11" s="26">
        <v>8</v>
      </c>
      <c r="B11" s="24" t="s">
        <v>23</v>
      </c>
      <c r="C11" s="25" t="s">
        <v>24</v>
      </c>
      <c r="D11" s="26" t="s">
        <v>14</v>
      </c>
      <c r="E11" s="26">
        <f>3*1</f>
        <v>3</v>
      </c>
      <c r="F11" s="27"/>
    </row>
    <row r="12" s="75" customFormat="1" ht="37.5" spans="1:6">
      <c r="A12" s="26">
        <v>9</v>
      </c>
      <c r="B12" s="25" t="s">
        <v>25</v>
      </c>
      <c r="C12" s="25" t="s">
        <v>26</v>
      </c>
      <c r="D12" s="23" t="s">
        <v>27</v>
      </c>
      <c r="E12" s="23">
        <v>13</v>
      </c>
      <c r="F12" s="28"/>
    </row>
    <row r="13" s="75" customFormat="1" ht="33" customHeight="1" spans="1:6">
      <c r="A13" s="26">
        <v>10</v>
      </c>
      <c r="B13" s="24" t="s">
        <v>28</v>
      </c>
      <c r="C13" s="33" t="s">
        <v>22</v>
      </c>
      <c r="D13" s="23" t="s">
        <v>14</v>
      </c>
      <c r="E13" s="23">
        <f>2*2</f>
        <v>4</v>
      </c>
      <c r="F13" s="28"/>
    </row>
    <row r="14" s="85" customFormat="1" ht="37.5" spans="1:6">
      <c r="A14" s="26">
        <v>11</v>
      </c>
      <c r="B14" s="25" t="s">
        <v>29</v>
      </c>
      <c r="C14" s="25" t="s">
        <v>26</v>
      </c>
      <c r="D14" s="26" t="s">
        <v>27</v>
      </c>
      <c r="E14" s="32">
        <f>3*12</f>
        <v>36</v>
      </c>
      <c r="F14" s="27"/>
    </row>
    <row r="15" s="75" customFormat="1" ht="37.5" spans="1:6">
      <c r="A15" s="26">
        <v>12</v>
      </c>
      <c r="B15" s="24" t="s">
        <v>30</v>
      </c>
      <c r="C15" s="25" t="s">
        <v>31</v>
      </c>
      <c r="D15" s="26" t="s">
        <v>14</v>
      </c>
      <c r="E15" s="26">
        <f>3*2</f>
        <v>6</v>
      </c>
      <c r="F15" s="27"/>
    </row>
    <row r="16" s="75" customFormat="1" ht="33" customHeight="1" spans="1:6">
      <c r="A16" s="26">
        <v>13</v>
      </c>
      <c r="B16" s="24" t="s">
        <v>32</v>
      </c>
      <c r="C16" s="25" t="s">
        <v>33</v>
      </c>
      <c r="D16" s="26" t="s">
        <v>14</v>
      </c>
      <c r="E16" s="26">
        <f>3*1</f>
        <v>3</v>
      </c>
      <c r="F16" s="27"/>
    </row>
    <row r="17" s="75" customFormat="1" ht="33" customHeight="1" spans="1:6">
      <c r="A17" s="26">
        <v>14</v>
      </c>
      <c r="B17" s="24" t="s">
        <v>34</v>
      </c>
      <c r="C17" s="25" t="s">
        <v>35</v>
      </c>
      <c r="D17" s="26" t="s">
        <v>14</v>
      </c>
      <c r="E17" s="26">
        <f>3*4</f>
        <v>12</v>
      </c>
      <c r="F17" s="27"/>
    </row>
    <row r="18" s="75" customFormat="1" ht="34.15" customHeight="1" spans="1:6">
      <c r="A18" s="26">
        <v>15</v>
      </c>
      <c r="B18" s="24" t="s">
        <v>36</v>
      </c>
      <c r="C18" s="25" t="s">
        <v>26</v>
      </c>
      <c r="D18" s="26" t="s">
        <v>27</v>
      </c>
      <c r="E18" s="32">
        <v>30</v>
      </c>
      <c r="F18" s="27"/>
    </row>
    <row r="19" s="75" customFormat="1" ht="34.15" customHeight="1" spans="1:6">
      <c r="A19" s="26">
        <v>16</v>
      </c>
      <c r="B19" s="24" t="s">
        <v>37</v>
      </c>
      <c r="C19" s="25" t="s">
        <v>22</v>
      </c>
      <c r="D19" s="26" t="s">
        <v>14</v>
      </c>
      <c r="E19" s="32">
        <v>4</v>
      </c>
      <c r="F19" s="27"/>
    </row>
    <row r="20" s="75" customFormat="1" ht="34.15" customHeight="1" spans="1:6">
      <c r="A20" s="26">
        <v>17</v>
      </c>
      <c r="B20" s="24" t="s">
        <v>38</v>
      </c>
      <c r="C20" s="25" t="s">
        <v>39</v>
      </c>
      <c r="D20" s="26" t="s">
        <v>40</v>
      </c>
      <c r="E20" s="26">
        <f>1</f>
        <v>1</v>
      </c>
      <c r="F20" s="27"/>
    </row>
    <row r="21" s="75" customFormat="1" ht="34.15" customHeight="1" spans="1:6">
      <c r="A21" s="26">
        <v>18</v>
      </c>
      <c r="B21" s="24" t="s">
        <v>41</v>
      </c>
      <c r="C21" s="25" t="s">
        <v>42</v>
      </c>
      <c r="D21" s="26" t="s">
        <v>14</v>
      </c>
      <c r="E21" s="26">
        <f>1*2</f>
        <v>2</v>
      </c>
      <c r="F21" s="27"/>
    </row>
    <row r="22" s="75" customFormat="1" ht="34.15" customHeight="1" spans="1:6">
      <c r="A22" s="26">
        <v>19</v>
      </c>
      <c r="B22" s="24" t="s">
        <v>43</v>
      </c>
      <c r="C22" s="25" t="s">
        <v>39</v>
      </c>
      <c r="D22" s="26" t="s">
        <v>14</v>
      </c>
      <c r="E22" s="26">
        <f>1</f>
        <v>1</v>
      </c>
      <c r="F22" s="27"/>
    </row>
    <row r="23" s="85" customFormat="1" ht="25.15" customHeight="1" spans="1:6">
      <c r="A23" s="26">
        <v>20</v>
      </c>
      <c r="B23" s="25" t="s">
        <v>44</v>
      </c>
      <c r="C23" s="25" t="s">
        <v>45</v>
      </c>
      <c r="D23" s="26" t="s">
        <v>14</v>
      </c>
      <c r="E23" s="26">
        <v>8</v>
      </c>
      <c r="F23" s="27"/>
    </row>
    <row r="24" s="85" customFormat="1" ht="37.5" spans="1:6">
      <c r="A24" s="26">
        <v>21</v>
      </c>
      <c r="B24" s="25" t="s">
        <v>46</v>
      </c>
      <c r="C24" s="25" t="s">
        <v>26</v>
      </c>
      <c r="D24" s="26" t="s">
        <v>27</v>
      </c>
      <c r="E24" s="32">
        <v>8</v>
      </c>
      <c r="F24" s="27"/>
    </row>
    <row r="25" s="75" customFormat="1" ht="25.15" customHeight="1" spans="1:6">
      <c r="A25" s="26">
        <v>22</v>
      </c>
      <c r="B25" s="25" t="s">
        <v>47</v>
      </c>
      <c r="C25" s="25" t="s">
        <v>48</v>
      </c>
      <c r="D25" s="26" t="s">
        <v>14</v>
      </c>
      <c r="E25" s="26">
        <v>1</v>
      </c>
      <c r="F25" s="27"/>
    </row>
    <row r="26" s="75" customFormat="1" ht="25.15" customHeight="1" spans="1:6">
      <c r="A26" s="32">
        <v>23</v>
      </c>
      <c r="B26" s="30" t="s">
        <v>49</v>
      </c>
      <c r="C26" s="31" t="s">
        <v>50</v>
      </c>
      <c r="D26" s="32" t="s">
        <v>14</v>
      </c>
      <c r="E26" s="32">
        <v>3</v>
      </c>
      <c r="F26" s="27"/>
    </row>
    <row r="27" s="75" customFormat="1" ht="25.15" customHeight="1" spans="1:6">
      <c r="A27" s="26">
        <v>24</v>
      </c>
      <c r="B27" s="25" t="s">
        <v>51</v>
      </c>
      <c r="C27" s="25" t="s">
        <v>52</v>
      </c>
      <c r="D27" s="26" t="s">
        <v>27</v>
      </c>
      <c r="E27" s="32">
        <v>8</v>
      </c>
      <c r="F27" s="27"/>
    </row>
    <row r="28" s="75" customFormat="1" ht="37.5" spans="1:6">
      <c r="A28" s="26">
        <v>25</v>
      </c>
      <c r="B28" s="25" t="s">
        <v>53</v>
      </c>
      <c r="C28" s="25" t="s">
        <v>54</v>
      </c>
      <c r="D28" s="26" t="s">
        <v>14</v>
      </c>
      <c r="E28" s="32">
        <v>4</v>
      </c>
      <c r="F28" s="27"/>
    </row>
    <row r="29" s="75" customFormat="1" ht="25.15" customHeight="1" spans="1:6">
      <c r="A29" s="26">
        <v>26</v>
      </c>
      <c r="B29" s="25" t="s">
        <v>55</v>
      </c>
      <c r="C29" s="25" t="s">
        <v>35</v>
      </c>
      <c r="D29" s="26" t="s">
        <v>14</v>
      </c>
      <c r="E29" s="26">
        <v>1</v>
      </c>
      <c r="F29" s="27"/>
    </row>
    <row r="30" s="75" customFormat="1" ht="25.15" customHeight="1" spans="1:6">
      <c r="A30" s="26">
        <v>27</v>
      </c>
      <c r="B30" s="25" t="s">
        <v>56</v>
      </c>
      <c r="C30" s="25" t="s">
        <v>57</v>
      </c>
      <c r="D30" s="26" t="s">
        <v>14</v>
      </c>
      <c r="E30" s="26">
        <v>1</v>
      </c>
      <c r="F30" s="27"/>
    </row>
    <row r="31" s="75" customFormat="1" ht="25.15" customHeight="1" spans="1:6">
      <c r="A31" s="26">
        <v>28</v>
      </c>
      <c r="B31" s="25" t="s">
        <v>58</v>
      </c>
      <c r="C31" s="25" t="s">
        <v>59</v>
      </c>
      <c r="D31" s="26" t="s">
        <v>14</v>
      </c>
      <c r="E31" s="26">
        <v>1</v>
      </c>
      <c r="F31" s="27"/>
    </row>
    <row r="32" s="7" customFormat="1" ht="18.75" spans="1:6">
      <c r="A32" s="26">
        <v>29</v>
      </c>
      <c r="B32" s="25" t="s">
        <v>60</v>
      </c>
      <c r="C32" s="25" t="s">
        <v>61</v>
      </c>
      <c r="D32" s="26" t="s">
        <v>14</v>
      </c>
      <c r="E32" s="26">
        <v>4</v>
      </c>
      <c r="F32" s="27"/>
    </row>
    <row r="33" s="7" customFormat="1" ht="18.75" spans="1:6">
      <c r="A33" s="26">
        <v>30</v>
      </c>
      <c r="B33" s="25" t="s">
        <v>62</v>
      </c>
      <c r="C33" s="25" t="s">
        <v>63</v>
      </c>
      <c r="D33" s="26" t="s">
        <v>14</v>
      </c>
      <c r="E33" s="26">
        <v>4</v>
      </c>
      <c r="F33" s="27"/>
    </row>
    <row r="34" s="5" customFormat="1" ht="93" customHeight="1" spans="1:6">
      <c r="A34" s="40">
        <v>31</v>
      </c>
      <c r="B34" s="79" t="s">
        <v>64</v>
      </c>
      <c r="C34" s="80" t="s">
        <v>65</v>
      </c>
      <c r="D34" s="81" t="s">
        <v>66</v>
      </c>
      <c r="E34" s="81">
        <v>1</v>
      </c>
      <c r="F34" s="70" t="s">
        <v>67</v>
      </c>
    </row>
    <row r="35" s="5" customFormat="1" ht="66" customHeight="1" spans="1:6">
      <c r="A35" s="40">
        <v>32</v>
      </c>
      <c r="B35" s="38" t="s">
        <v>68</v>
      </c>
      <c r="C35" s="42" t="s">
        <v>69</v>
      </c>
      <c r="D35" s="40" t="s">
        <v>70</v>
      </c>
      <c r="E35" s="43">
        <v>0</v>
      </c>
      <c r="F35" s="41" t="s">
        <v>71</v>
      </c>
    </row>
    <row r="36" s="5" customFormat="1" ht="82" customHeight="1" spans="1:6">
      <c r="A36" s="40">
        <v>33</v>
      </c>
      <c r="B36" s="79" t="s">
        <v>72</v>
      </c>
      <c r="C36" s="83" t="s">
        <v>73</v>
      </c>
      <c r="D36" s="81" t="s">
        <v>70</v>
      </c>
      <c r="E36" s="81">
        <v>1</v>
      </c>
      <c r="F36" s="70" t="s">
        <v>74</v>
      </c>
    </row>
    <row r="37" s="5" customFormat="1" ht="45" customHeight="1" spans="1:6">
      <c r="A37" s="40">
        <v>34</v>
      </c>
      <c r="B37" s="38" t="s">
        <v>75</v>
      </c>
      <c r="C37" s="42" t="s">
        <v>76</v>
      </c>
      <c r="D37" s="40" t="s">
        <v>14</v>
      </c>
      <c r="E37" s="40">
        <f>1*2</f>
        <v>2</v>
      </c>
      <c r="F37" s="41"/>
    </row>
    <row r="38" s="5" customFormat="1" ht="45" customHeight="1" spans="1:6">
      <c r="A38" s="40">
        <v>35</v>
      </c>
      <c r="B38" s="38" t="s">
        <v>77</v>
      </c>
      <c r="C38" s="42" t="s">
        <v>78</v>
      </c>
      <c r="D38" s="40" t="s">
        <v>14</v>
      </c>
      <c r="E38" s="40">
        <f>1</f>
        <v>1</v>
      </c>
      <c r="F38" s="41"/>
    </row>
    <row r="39" s="5" customFormat="1" ht="45" customHeight="1" spans="1:6">
      <c r="A39" s="40">
        <v>36</v>
      </c>
      <c r="B39" s="38" t="s">
        <v>79</v>
      </c>
      <c r="C39" s="42" t="s">
        <v>76</v>
      </c>
      <c r="D39" s="40" t="s">
        <v>14</v>
      </c>
      <c r="E39" s="40">
        <f>3</f>
        <v>3</v>
      </c>
      <c r="F39" s="41"/>
    </row>
    <row r="40" s="5" customFormat="1" ht="45" customHeight="1" spans="1:6">
      <c r="A40" s="40">
        <v>37</v>
      </c>
      <c r="B40" s="38" t="s">
        <v>80</v>
      </c>
      <c r="C40" s="42" t="s">
        <v>78</v>
      </c>
      <c r="D40" s="40" t="s">
        <v>14</v>
      </c>
      <c r="E40" s="40">
        <f>3</f>
        <v>3</v>
      </c>
      <c r="F40" s="41"/>
    </row>
    <row r="41" s="75" customFormat="1" ht="27.75" customHeight="1" spans="1:6">
      <c r="A41" s="13">
        <v>38</v>
      </c>
      <c r="B41" s="44" t="s">
        <v>81</v>
      </c>
      <c r="C41" s="44" t="s">
        <v>82</v>
      </c>
      <c r="D41" s="13" t="s">
        <v>70</v>
      </c>
      <c r="E41" s="13">
        <v>1</v>
      </c>
      <c r="F41" s="69"/>
    </row>
    <row r="42" s="75" customFormat="1" ht="46.5" customHeight="1" spans="1:6">
      <c r="A42" s="13">
        <v>39</v>
      </c>
      <c r="B42" s="21" t="s">
        <v>83</v>
      </c>
      <c r="C42" s="21" t="s">
        <v>84</v>
      </c>
      <c r="D42" s="13" t="s">
        <v>70</v>
      </c>
      <c r="E42" s="13">
        <v>1</v>
      </c>
      <c r="F42" s="69"/>
    </row>
    <row r="43" s="75" customFormat="1" ht="37.9" customHeight="1" spans="1:6">
      <c r="A43" s="13">
        <v>40</v>
      </c>
      <c r="B43" s="21" t="s">
        <v>85</v>
      </c>
      <c r="C43" s="21"/>
      <c r="D43" s="13" t="s">
        <v>70</v>
      </c>
      <c r="E43" s="13">
        <v>1</v>
      </c>
      <c r="F43" s="69"/>
    </row>
    <row r="44" s="75" customFormat="1" ht="37.9" customHeight="1" spans="1:6">
      <c r="A44" s="13">
        <v>41</v>
      </c>
      <c r="B44" s="21" t="s">
        <v>86</v>
      </c>
      <c r="C44" s="45" t="s">
        <v>87</v>
      </c>
      <c r="D44" s="13" t="s">
        <v>70</v>
      </c>
      <c r="E44" s="13">
        <v>1</v>
      </c>
      <c r="F44" s="69"/>
    </row>
    <row r="45" s="75" customFormat="1" ht="37.9" customHeight="1" spans="1:6">
      <c r="A45" s="13">
        <v>42</v>
      </c>
      <c r="B45" s="21" t="s">
        <v>88</v>
      </c>
      <c r="C45" s="45" t="s">
        <v>89</v>
      </c>
      <c r="D45" s="13" t="s">
        <v>70</v>
      </c>
      <c r="E45" s="13">
        <v>1</v>
      </c>
      <c r="F45" s="69"/>
    </row>
    <row r="46" s="75" customFormat="1" ht="25.15" customHeight="1" spans="1:6">
      <c r="A46" s="13">
        <v>43</v>
      </c>
      <c r="B46" s="21" t="s">
        <v>90</v>
      </c>
      <c r="C46" s="21"/>
      <c r="D46" s="13"/>
      <c r="E46" s="13"/>
      <c r="F46" s="69"/>
    </row>
    <row r="47" s="75" customFormat="1" spans="1:6">
      <c r="A47" s="86"/>
      <c r="B47" s="76"/>
      <c r="C47" s="76"/>
      <c r="D47" s="86"/>
      <c r="E47" s="86"/>
      <c r="F47" s="87"/>
    </row>
    <row r="48" s="75" customFormat="1" spans="1:6">
      <c r="A48" s="86"/>
      <c r="B48" s="76"/>
      <c r="C48" s="76"/>
      <c r="D48" s="86"/>
      <c r="E48" s="86"/>
      <c r="F48" s="87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62" right="0.708661417322835" top="0.748031496062992" bottom="0.748031496062992" header="0.31496062992126" footer="0.31496062992126"/>
  <pageSetup paperSize="9" orientation="landscape"/>
  <headerFooter/>
  <ignoredErrors>
    <ignoredError sqref="E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view="pageBreakPreview" zoomScaleNormal="90" topLeftCell="A6" workbookViewId="0">
      <selection activeCell="A4" sqref="A4:A65"/>
    </sheetView>
  </sheetViews>
  <sheetFormatPr defaultColWidth="9" defaultRowHeight="18" outlineLevelCol="5"/>
  <cols>
    <col min="1" max="1" width="9.75" style="3" customWidth="1"/>
    <col min="2" max="2" width="27.625" style="76" customWidth="1"/>
    <col min="3" max="3" width="43.5166666666667" style="3" customWidth="1"/>
    <col min="4" max="5" width="9" style="3"/>
    <col min="6" max="6" width="26.7583333333333" style="3" customWidth="1"/>
    <col min="7" max="16384" width="9" style="3"/>
  </cols>
  <sheetData>
    <row r="1" ht="18.75" spans="1:6">
      <c r="A1" s="59" t="s">
        <v>91</v>
      </c>
      <c r="B1" s="77"/>
      <c r="C1" s="59"/>
      <c r="D1" s="59"/>
      <c r="E1" s="59"/>
      <c r="F1" s="59"/>
    </row>
    <row r="2" spans="1:6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spans="1:6">
      <c r="A3" s="16"/>
      <c r="B3" s="13"/>
      <c r="C3" s="14"/>
      <c r="D3" s="14"/>
      <c r="E3" s="14"/>
      <c r="F3" s="15"/>
    </row>
    <row r="4" s="72" customFormat="1" ht="150" spans="1:6">
      <c r="A4" s="17">
        <v>1</v>
      </c>
      <c r="B4" s="18" t="s">
        <v>92</v>
      </c>
      <c r="C4" s="60" t="s">
        <v>93</v>
      </c>
      <c r="D4" s="17" t="s">
        <v>9</v>
      </c>
      <c r="E4" s="17">
        <v>4</v>
      </c>
      <c r="F4" s="20"/>
    </row>
    <row r="5" s="72" customFormat="1" ht="150" spans="1:6">
      <c r="A5" s="17">
        <v>2</v>
      </c>
      <c r="B5" s="18" t="s">
        <v>7</v>
      </c>
      <c r="C5" s="19" t="s">
        <v>8</v>
      </c>
      <c r="D5" s="17" t="s">
        <v>9</v>
      </c>
      <c r="E5" s="17">
        <v>4</v>
      </c>
      <c r="F5" s="20"/>
    </row>
    <row r="6" s="72" customFormat="1" ht="225" spans="1:6">
      <c r="A6" s="17">
        <v>3</v>
      </c>
      <c r="B6" s="18" t="s">
        <v>10</v>
      </c>
      <c r="C6" s="19" t="s">
        <v>94</v>
      </c>
      <c r="D6" s="17" t="s">
        <v>14</v>
      </c>
      <c r="E6" s="17">
        <v>7</v>
      </c>
      <c r="F6" s="68"/>
    </row>
    <row r="7" s="72" customFormat="1" ht="225" spans="1:6">
      <c r="A7" s="17">
        <v>4</v>
      </c>
      <c r="B7" s="18" t="s">
        <v>10</v>
      </c>
      <c r="C7" s="19" t="s">
        <v>95</v>
      </c>
      <c r="D7" s="17" t="s">
        <v>14</v>
      </c>
      <c r="E7" s="17">
        <v>2</v>
      </c>
      <c r="F7" s="68"/>
    </row>
    <row r="8" s="72" customFormat="1" ht="18.75" spans="1:6">
      <c r="A8" s="14">
        <v>5</v>
      </c>
      <c r="B8" s="21" t="s">
        <v>96</v>
      </c>
      <c r="C8" s="52" t="s">
        <v>97</v>
      </c>
      <c r="D8" s="14" t="s">
        <v>14</v>
      </c>
      <c r="E8" s="14">
        <v>8</v>
      </c>
      <c r="F8" s="69"/>
    </row>
    <row r="9" s="72" customFormat="1" ht="18.75" spans="1:6">
      <c r="A9" s="14">
        <v>6</v>
      </c>
      <c r="B9" s="21" t="s">
        <v>15</v>
      </c>
      <c r="C9" s="52" t="s">
        <v>16</v>
      </c>
      <c r="D9" s="14" t="s">
        <v>14</v>
      </c>
      <c r="E9" s="14">
        <v>9</v>
      </c>
      <c r="F9" s="69"/>
    </row>
    <row r="10" ht="168.75" spans="1:6">
      <c r="A10" s="17">
        <v>7</v>
      </c>
      <c r="B10" s="18" t="s">
        <v>98</v>
      </c>
      <c r="C10" s="19" t="s">
        <v>99</v>
      </c>
      <c r="D10" s="17" t="s">
        <v>9</v>
      </c>
      <c r="E10" s="17">
        <v>4</v>
      </c>
      <c r="F10" s="20"/>
    </row>
    <row r="11" ht="168.75" spans="1:6">
      <c r="A11" s="17">
        <v>8</v>
      </c>
      <c r="B11" s="18" t="s">
        <v>17</v>
      </c>
      <c r="C11" s="19" t="s">
        <v>18</v>
      </c>
      <c r="D11" s="17" t="s">
        <v>9</v>
      </c>
      <c r="E11" s="17">
        <v>4</v>
      </c>
      <c r="F11" s="20"/>
    </row>
    <row r="12" ht="168.75" spans="1:6">
      <c r="A12" s="17">
        <v>9</v>
      </c>
      <c r="B12" s="18" t="s">
        <v>100</v>
      </c>
      <c r="C12" s="19" t="s">
        <v>101</v>
      </c>
      <c r="D12" s="17" t="s">
        <v>9</v>
      </c>
      <c r="E12" s="17">
        <v>1</v>
      </c>
      <c r="F12" s="20"/>
    </row>
    <row r="13" ht="187.5" spans="1:6">
      <c r="A13" s="17">
        <v>10</v>
      </c>
      <c r="B13" s="18" t="s">
        <v>102</v>
      </c>
      <c r="C13" s="19" t="s">
        <v>103</v>
      </c>
      <c r="D13" s="17" t="s">
        <v>9</v>
      </c>
      <c r="E13" s="17">
        <v>2</v>
      </c>
      <c r="F13" s="20"/>
    </row>
    <row r="14" customFormat="1" ht="18.75" spans="1:6">
      <c r="A14" s="23">
        <v>11</v>
      </c>
      <c r="B14" s="24" t="s">
        <v>21</v>
      </c>
      <c r="C14" s="25" t="s">
        <v>22</v>
      </c>
      <c r="D14" s="26" t="s">
        <v>14</v>
      </c>
      <c r="E14" s="32">
        <v>9</v>
      </c>
      <c r="F14" s="27"/>
    </row>
    <row r="15" customFormat="1" ht="18.75" spans="1:6">
      <c r="A15" s="23">
        <v>12</v>
      </c>
      <c r="B15" s="24" t="s">
        <v>23</v>
      </c>
      <c r="C15" s="25" t="s">
        <v>24</v>
      </c>
      <c r="D15" s="26" t="s">
        <v>14</v>
      </c>
      <c r="E15" s="32">
        <f>9*1</f>
        <v>9</v>
      </c>
      <c r="F15" s="27"/>
    </row>
    <row r="16" customFormat="1" ht="37.5" spans="1:6">
      <c r="A16" s="23">
        <v>13</v>
      </c>
      <c r="B16" s="25" t="s">
        <v>25</v>
      </c>
      <c r="C16" s="25" t="s">
        <v>26</v>
      </c>
      <c r="D16" s="23" t="s">
        <v>27</v>
      </c>
      <c r="E16" s="23">
        <v>13</v>
      </c>
      <c r="F16" s="28"/>
    </row>
    <row r="17" customFormat="1" ht="18.75" spans="1:6">
      <c r="A17" s="23">
        <v>14</v>
      </c>
      <c r="B17" s="24" t="s">
        <v>28</v>
      </c>
      <c r="C17" s="33" t="s">
        <v>22</v>
      </c>
      <c r="D17" s="23" t="s">
        <v>14</v>
      </c>
      <c r="E17" s="23">
        <f>2*8</f>
        <v>16</v>
      </c>
      <c r="F17" s="28"/>
    </row>
    <row r="18" s="67" customFormat="1" ht="37.5" spans="1:6">
      <c r="A18" s="23">
        <v>15</v>
      </c>
      <c r="B18" s="25" t="s">
        <v>104</v>
      </c>
      <c r="C18" s="25" t="s">
        <v>26</v>
      </c>
      <c r="D18" s="23" t="s">
        <v>27</v>
      </c>
      <c r="E18" s="29">
        <f>4*10</f>
        <v>40</v>
      </c>
      <c r="F18" s="28"/>
    </row>
    <row r="19" s="67" customFormat="1" ht="37.5" spans="1:6">
      <c r="A19" s="23">
        <v>16</v>
      </c>
      <c r="B19" s="24" t="s">
        <v>30</v>
      </c>
      <c r="C19" s="33" t="s">
        <v>105</v>
      </c>
      <c r="D19" s="23" t="s">
        <v>14</v>
      </c>
      <c r="E19" s="29">
        <f>2*4+4</f>
        <v>12</v>
      </c>
      <c r="F19" s="28"/>
    </row>
    <row r="20" s="67" customFormat="1" ht="37.5" spans="1:6">
      <c r="A20" s="23">
        <v>17</v>
      </c>
      <c r="B20" s="24" t="s">
        <v>32</v>
      </c>
      <c r="C20" s="33" t="s">
        <v>106</v>
      </c>
      <c r="D20" s="23" t="s">
        <v>14</v>
      </c>
      <c r="E20" s="23">
        <f>4*1</f>
        <v>4</v>
      </c>
      <c r="F20" s="28"/>
    </row>
    <row r="21" s="67" customFormat="1" ht="37.5" spans="1:6">
      <c r="A21" s="23">
        <v>18</v>
      </c>
      <c r="B21" s="24" t="s">
        <v>34</v>
      </c>
      <c r="C21" s="33" t="s">
        <v>107</v>
      </c>
      <c r="D21" s="23" t="s">
        <v>14</v>
      </c>
      <c r="E21" s="23">
        <f>4*4</f>
        <v>16</v>
      </c>
      <c r="F21" s="28"/>
    </row>
    <row r="22" s="67" customFormat="1" ht="37.5" spans="1:6">
      <c r="A22" s="23">
        <v>19</v>
      </c>
      <c r="B22" s="25" t="s">
        <v>29</v>
      </c>
      <c r="C22" s="25" t="s">
        <v>26</v>
      </c>
      <c r="D22" s="23" t="s">
        <v>27</v>
      </c>
      <c r="E22" s="29">
        <f>4*10</f>
        <v>40</v>
      </c>
      <c r="F22" s="28"/>
    </row>
    <row r="23" s="67" customFormat="1" ht="37.5" spans="1:6">
      <c r="A23" s="23">
        <v>20</v>
      </c>
      <c r="B23" s="24" t="s">
        <v>30</v>
      </c>
      <c r="C23" s="33" t="s">
        <v>31</v>
      </c>
      <c r="D23" s="23" t="s">
        <v>14</v>
      </c>
      <c r="E23" s="29">
        <f>4*2</f>
        <v>8</v>
      </c>
      <c r="F23" s="28"/>
    </row>
    <row r="24" s="67" customFormat="1" ht="37.5" spans="1:6">
      <c r="A24" s="23">
        <v>21</v>
      </c>
      <c r="B24" s="24" t="s">
        <v>32</v>
      </c>
      <c r="C24" s="33" t="s">
        <v>33</v>
      </c>
      <c r="D24" s="23" t="s">
        <v>14</v>
      </c>
      <c r="E24" s="23">
        <f>4*1</f>
        <v>4</v>
      </c>
      <c r="F24" s="28"/>
    </row>
    <row r="25" s="67" customFormat="1" ht="37.5" spans="1:6">
      <c r="A25" s="23">
        <v>22</v>
      </c>
      <c r="B25" s="24" t="s">
        <v>34</v>
      </c>
      <c r="C25" s="33" t="s">
        <v>35</v>
      </c>
      <c r="D25" s="23" t="s">
        <v>14</v>
      </c>
      <c r="E25" s="23">
        <f>4*4</f>
        <v>16</v>
      </c>
      <c r="F25" s="28"/>
    </row>
    <row r="26" s="73" customFormat="1" ht="34.15" customHeight="1" spans="1:6">
      <c r="A26" s="23">
        <v>23</v>
      </c>
      <c r="B26" s="24" t="s">
        <v>36</v>
      </c>
      <c r="C26" s="25" t="s">
        <v>26</v>
      </c>
      <c r="D26" s="23" t="s">
        <v>27</v>
      </c>
      <c r="E26" s="29">
        <v>25</v>
      </c>
      <c r="F26" s="28"/>
    </row>
    <row r="27" s="73" customFormat="1" ht="34.15" customHeight="1" spans="1:6">
      <c r="A27" s="23">
        <v>24</v>
      </c>
      <c r="B27" s="24" t="s">
        <v>37</v>
      </c>
      <c r="C27" s="33" t="s">
        <v>22</v>
      </c>
      <c r="D27" s="23" t="s">
        <v>14</v>
      </c>
      <c r="E27" s="29">
        <f>7+2*2</f>
        <v>11</v>
      </c>
      <c r="F27" s="28"/>
    </row>
    <row r="28" s="73" customFormat="1" ht="34.15" customHeight="1" spans="1:6">
      <c r="A28" s="23">
        <v>25</v>
      </c>
      <c r="B28" s="24" t="s">
        <v>38</v>
      </c>
      <c r="C28" s="33" t="s">
        <v>39</v>
      </c>
      <c r="D28" s="23" t="s">
        <v>14</v>
      </c>
      <c r="E28" s="23">
        <f>2</f>
        <v>2</v>
      </c>
      <c r="F28" s="28"/>
    </row>
    <row r="29" s="73" customFormat="1" ht="34.15" customHeight="1" spans="1:6">
      <c r="A29" s="23">
        <v>26</v>
      </c>
      <c r="B29" s="24" t="s">
        <v>41</v>
      </c>
      <c r="C29" s="33" t="s">
        <v>42</v>
      </c>
      <c r="D29" s="23" t="s">
        <v>14</v>
      </c>
      <c r="E29" s="23">
        <f>2*2</f>
        <v>4</v>
      </c>
      <c r="F29" s="28"/>
    </row>
    <row r="30" s="73" customFormat="1" ht="34.15" customHeight="1" spans="1:6">
      <c r="A30" s="23">
        <v>27</v>
      </c>
      <c r="B30" s="24" t="s">
        <v>43</v>
      </c>
      <c r="C30" s="33" t="s">
        <v>39</v>
      </c>
      <c r="D30" s="23" t="s">
        <v>14</v>
      </c>
      <c r="E30" s="23">
        <f>2*1</f>
        <v>2</v>
      </c>
      <c r="F30" s="28"/>
    </row>
    <row r="31" s="73" customFormat="1" ht="34.15" customHeight="1" spans="1:6">
      <c r="A31" s="23">
        <v>28</v>
      </c>
      <c r="B31" s="24" t="s">
        <v>108</v>
      </c>
      <c r="C31" s="33" t="s">
        <v>26</v>
      </c>
      <c r="D31" s="23" t="s">
        <v>27</v>
      </c>
      <c r="E31" s="23">
        <v>25</v>
      </c>
      <c r="F31" s="28"/>
    </row>
    <row r="32" s="73" customFormat="1" ht="34.15" customHeight="1" spans="1:6">
      <c r="A32" s="23">
        <v>29</v>
      </c>
      <c r="B32" s="24" t="s">
        <v>37</v>
      </c>
      <c r="C32" s="33" t="s">
        <v>109</v>
      </c>
      <c r="D32" s="23" t="s">
        <v>14</v>
      </c>
      <c r="E32" s="29">
        <v>2</v>
      </c>
      <c r="F32" s="28"/>
    </row>
    <row r="33" s="73" customFormat="1" ht="34.15" customHeight="1" spans="1:6">
      <c r="A33" s="23">
        <v>30</v>
      </c>
      <c r="B33" s="24" t="s">
        <v>38</v>
      </c>
      <c r="C33" s="33" t="s">
        <v>110</v>
      </c>
      <c r="D33" s="23" t="s">
        <v>14</v>
      </c>
      <c r="E33" s="23">
        <v>1</v>
      </c>
      <c r="F33" s="28"/>
    </row>
    <row r="34" s="73" customFormat="1" ht="34.15" customHeight="1" spans="1:6">
      <c r="A34" s="23">
        <v>31</v>
      </c>
      <c r="B34" s="24" t="s">
        <v>41</v>
      </c>
      <c r="C34" s="33" t="s">
        <v>111</v>
      </c>
      <c r="D34" s="23" t="s">
        <v>14</v>
      </c>
      <c r="E34" s="23">
        <v>2</v>
      </c>
      <c r="F34" s="28"/>
    </row>
    <row r="35" s="73" customFormat="1" ht="34.15" customHeight="1" spans="1:6">
      <c r="A35" s="23">
        <v>32</v>
      </c>
      <c r="B35" s="24" t="s">
        <v>43</v>
      </c>
      <c r="C35" s="33" t="s">
        <v>110</v>
      </c>
      <c r="D35" s="23" t="s">
        <v>14</v>
      </c>
      <c r="E35" s="23">
        <v>1</v>
      </c>
      <c r="F35" s="28"/>
    </row>
    <row r="36" s="67" customFormat="1" ht="25.15" customHeight="1" spans="1:6">
      <c r="A36" s="23">
        <v>33</v>
      </c>
      <c r="B36" s="25" t="s">
        <v>44</v>
      </c>
      <c r="C36" s="25" t="s">
        <v>112</v>
      </c>
      <c r="D36" s="23" t="s">
        <v>14</v>
      </c>
      <c r="E36" s="23">
        <v>15</v>
      </c>
      <c r="F36" s="28"/>
    </row>
    <row r="37" s="67" customFormat="1" ht="37.5" spans="1:6">
      <c r="A37" s="23">
        <v>34</v>
      </c>
      <c r="B37" s="25" t="s">
        <v>46</v>
      </c>
      <c r="C37" s="25" t="s">
        <v>26</v>
      </c>
      <c r="D37" s="23" t="s">
        <v>27</v>
      </c>
      <c r="E37" s="29">
        <v>30</v>
      </c>
      <c r="F37" s="28"/>
    </row>
    <row r="38" s="4" customFormat="1" ht="25.15" customHeight="1" spans="1:6">
      <c r="A38" s="23">
        <v>35</v>
      </c>
      <c r="B38" s="33" t="s">
        <v>47</v>
      </c>
      <c r="C38" s="25" t="s">
        <v>48</v>
      </c>
      <c r="D38" s="23" t="s">
        <v>14</v>
      </c>
      <c r="E38" s="23">
        <v>3</v>
      </c>
      <c r="F38" s="28"/>
    </row>
    <row r="39" s="4" customFormat="1" ht="25.15" customHeight="1" spans="1:6">
      <c r="A39" s="23">
        <v>36</v>
      </c>
      <c r="B39" s="30" t="s">
        <v>49</v>
      </c>
      <c r="C39" s="31" t="s">
        <v>50</v>
      </c>
      <c r="D39" s="32" t="s">
        <v>14</v>
      </c>
      <c r="E39" s="32">
        <f>3*3</f>
        <v>9</v>
      </c>
      <c r="F39" s="28"/>
    </row>
    <row r="40" s="4" customFormat="1" ht="25.15" customHeight="1" spans="1:6">
      <c r="A40" s="23">
        <v>37</v>
      </c>
      <c r="B40" s="33" t="s">
        <v>51</v>
      </c>
      <c r="C40" s="25" t="s">
        <v>113</v>
      </c>
      <c r="D40" s="23" t="s">
        <v>27</v>
      </c>
      <c r="E40" s="23">
        <v>10</v>
      </c>
      <c r="F40" s="28"/>
    </row>
    <row r="41" s="4" customFormat="1" ht="25.15" customHeight="1" spans="1:6">
      <c r="A41" s="23">
        <v>38</v>
      </c>
      <c r="B41" s="63" t="s">
        <v>51</v>
      </c>
      <c r="C41" s="31" t="s">
        <v>52</v>
      </c>
      <c r="D41" s="29" t="s">
        <v>27</v>
      </c>
      <c r="E41" s="29">
        <v>15</v>
      </c>
      <c r="F41" s="28"/>
    </row>
    <row r="42" s="4" customFormat="1" ht="37.5" spans="1:6">
      <c r="A42" s="23">
        <v>39</v>
      </c>
      <c r="B42" s="33" t="s">
        <v>53</v>
      </c>
      <c r="C42" s="25" t="s">
        <v>114</v>
      </c>
      <c r="D42" s="23" t="s">
        <v>14</v>
      </c>
      <c r="E42" s="29">
        <v>5</v>
      </c>
      <c r="F42" s="28"/>
    </row>
    <row r="43" s="67" customFormat="1" ht="37.5" spans="1:6">
      <c r="A43" s="23">
        <v>40</v>
      </c>
      <c r="B43" s="63" t="s">
        <v>53</v>
      </c>
      <c r="C43" s="31" t="s">
        <v>54</v>
      </c>
      <c r="D43" s="29" t="s">
        <v>14</v>
      </c>
      <c r="E43" s="29">
        <v>2</v>
      </c>
      <c r="F43" s="78"/>
    </row>
    <row r="44" s="4" customFormat="1" ht="25.15" customHeight="1" spans="1:6">
      <c r="A44" s="23">
        <v>41</v>
      </c>
      <c r="B44" s="33" t="s">
        <v>55</v>
      </c>
      <c r="C44" s="25" t="s">
        <v>107</v>
      </c>
      <c r="D44" s="23" t="s">
        <v>14</v>
      </c>
      <c r="E44" s="23">
        <v>1</v>
      </c>
      <c r="F44" s="28"/>
    </row>
    <row r="45" s="4" customFormat="1" ht="25.15" customHeight="1" spans="1:6">
      <c r="A45" s="23">
        <v>42</v>
      </c>
      <c r="B45" s="33" t="s">
        <v>56</v>
      </c>
      <c r="C45" s="25" t="s">
        <v>115</v>
      </c>
      <c r="D45" s="23" t="s">
        <v>14</v>
      </c>
      <c r="E45" s="23">
        <v>1</v>
      </c>
      <c r="F45" s="28"/>
    </row>
    <row r="46" s="4" customFormat="1" ht="25.15" customHeight="1" spans="1:6">
      <c r="A46" s="23">
        <v>43</v>
      </c>
      <c r="B46" s="33" t="s">
        <v>58</v>
      </c>
      <c r="C46" s="25" t="s">
        <v>59</v>
      </c>
      <c r="D46" s="23" t="s">
        <v>14</v>
      </c>
      <c r="E46" s="23">
        <v>3</v>
      </c>
      <c r="F46" s="28"/>
    </row>
    <row r="47" s="3" customFormat="1" ht="18.75" spans="1:6">
      <c r="A47" s="23">
        <v>44</v>
      </c>
      <c r="B47" s="33" t="s">
        <v>60</v>
      </c>
      <c r="C47" s="25" t="s">
        <v>61</v>
      </c>
      <c r="D47" s="23" t="s">
        <v>14</v>
      </c>
      <c r="E47" s="23">
        <v>4</v>
      </c>
      <c r="F47" s="28"/>
    </row>
    <row r="48" s="3" customFormat="1" ht="18.75" spans="1:6">
      <c r="A48" s="23">
        <v>45</v>
      </c>
      <c r="B48" s="33" t="s">
        <v>62</v>
      </c>
      <c r="C48" s="25" t="s">
        <v>63</v>
      </c>
      <c r="D48" s="23" t="s">
        <v>14</v>
      </c>
      <c r="E48" s="23">
        <v>4</v>
      </c>
      <c r="F48" s="28"/>
    </row>
    <row r="49" s="74" customFormat="1" ht="100" customHeight="1" spans="1:6">
      <c r="A49" s="37">
        <v>46</v>
      </c>
      <c r="B49" s="79" t="s">
        <v>116</v>
      </c>
      <c r="C49" s="80" t="s">
        <v>117</v>
      </c>
      <c r="D49" s="81" t="s">
        <v>66</v>
      </c>
      <c r="E49" s="81">
        <v>1</v>
      </c>
      <c r="F49" s="82" t="s">
        <v>118</v>
      </c>
    </row>
    <row r="50" s="74" customFormat="1" ht="33" customHeight="1" spans="1:6">
      <c r="A50" s="37">
        <v>47</v>
      </c>
      <c r="B50" s="79" t="s">
        <v>119</v>
      </c>
      <c r="C50" s="83" t="s">
        <v>120</v>
      </c>
      <c r="D50" s="81" t="s">
        <v>27</v>
      </c>
      <c r="E50" s="84">
        <v>150</v>
      </c>
      <c r="F50" s="82" t="s">
        <v>121</v>
      </c>
    </row>
    <row r="51" s="74" customFormat="1" ht="33" customHeight="1" spans="1:6">
      <c r="A51" s="37">
        <v>48</v>
      </c>
      <c r="B51" s="79" t="s">
        <v>119</v>
      </c>
      <c r="C51" s="83" t="s">
        <v>122</v>
      </c>
      <c r="D51" s="81" t="s">
        <v>27</v>
      </c>
      <c r="E51" s="84">
        <v>100</v>
      </c>
      <c r="F51" s="82" t="s">
        <v>121</v>
      </c>
    </row>
    <row r="52" s="74" customFormat="1" ht="33" customHeight="1" spans="1:6">
      <c r="A52" s="37">
        <v>49</v>
      </c>
      <c r="B52" s="79" t="s">
        <v>119</v>
      </c>
      <c r="C52" s="83" t="s">
        <v>123</v>
      </c>
      <c r="D52" s="81" t="s">
        <v>27</v>
      </c>
      <c r="E52" s="84">
        <v>200</v>
      </c>
      <c r="F52" s="82" t="s">
        <v>121</v>
      </c>
    </row>
    <row r="53" s="74" customFormat="1" ht="33" customHeight="1" spans="1:6">
      <c r="A53" s="37">
        <v>50</v>
      </c>
      <c r="B53" s="79" t="s">
        <v>124</v>
      </c>
      <c r="C53" s="83" t="s">
        <v>125</v>
      </c>
      <c r="D53" s="81" t="s">
        <v>27</v>
      </c>
      <c r="E53" s="84">
        <v>180</v>
      </c>
      <c r="F53" s="82" t="s">
        <v>121</v>
      </c>
    </row>
    <row r="54" s="74" customFormat="1" ht="33" customHeight="1" spans="1:6">
      <c r="A54" s="37">
        <v>51</v>
      </c>
      <c r="B54" s="79" t="s">
        <v>124</v>
      </c>
      <c r="C54" s="83" t="s">
        <v>126</v>
      </c>
      <c r="D54" s="81" t="s">
        <v>27</v>
      </c>
      <c r="E54" s="84">
        <v>150</v>
      </c>
      <c r="F54" s="82" t="s">
        <v>121</v>
      </c>
    </row>
    <row r="55" s="74" customFormat="1" ht="49" customHeight="1" spans="1:6">
      <c r="A55" s="37">
        <v>52</v>
      </c>
      <c r="B55" s="79" t="s">
        <v>72</v>
      </c>
      <c r="C55" s="83" t="s">
        <v>73</v>
      </c>
      <c r="D55" s="81" t="s">
        <v>70</v>
      </c>
      <c r="E55" s="84">
        <v>2</v>
      </c>
      <c r="F55" s="70" t="s">
        <v>74</v>
      </c>
    </row>
    <row r="56" s="5" customFormat="1" ht="45" customHeight="1" spans="1:6">
      <c r="A56" s="37">
        <v>53</v>
      </c>
      <c r="B56" s="38" t="s">
        <v>75</v>
      </c>
      <c r="C56" s="42" t="s">
        <v>76</v>
      </c>
      <c r="D56" s="40" t="s">
        <v>14</v>
      </c>
      <c r="E56" s="40">
        <f>3*2</f>
        <v>6</v>
      </c>
      <c r="F56" s="41"/>
    </row>
    <row r="57" s="5" customFormat="1" ht="45" customHeight="1" spans="1:6">
      <c r="A57" s="37">
        <v>54</v>
      </c>
      <c r="B57" s="38" t="s">
        <v>77</v>
      </c>
      <c r="C57" s="42" t="s">
        <v>78</v>
      </c>
      <c r="D57" s="40" t="s">
        <v>14</v>
      </c>
      <c r="E57" s="40">
        <f>3</f>
        <v>3</v>
      </c>
      <c r="F57" s="41"/>
    </row>
    <row r="58" s="5" customFormat="1" ht="45" customHeight="1" spans="1:6">
      <c r="A58" s="37">
        <v>55</v>
      </c>
      <c r="B58" s="38" t="s">
        <v>79</v>
      </c>
      <c r="C58" s="42" t="s">
        <v>76</v>
      </c>
      <c r="D58" s="40" t="s">
        <v>14</v>
      </c>
      <c r="E58" s="40">
        <f>9</f>
        <v>9</v>
      </c>
      <c r="F58" s="41"/>
    </row>
    <row r="59" s="5" customFormat="1" ht="45" customHeight="1" spans="1:6">
      <c r="A59" s="37">
        <v>56</v>
      </c>
      <c r="B59" s="38" t="s">
        <v>80</v>
      </c>
      <c r="C59" s="42" t="s">
        <v>78</v>
      </c>
      <c r="D59" s="40" t="s">
        <v>14</v>
      </c>
      <c r="E59" s="40">
        <f>9</f>
        <v>9</v>
      </c>
      <c r="F59" s="41"/>
    </row>
    <row r="60" s="75" customFormat="1" ht="27.75" customHeight="1" spans="1:6">
      <c r="A60" s="14">
        <v>57</v>
      </c>
      <c r="B60" s="44" t="s">
        <v>81</v>
      </c>
      <c r="C60" s="44" t="s">
        <v>82</v>
      </c>
      <c r="D60" s="13" t="s">
        <v>70</v>
      </c>
      <c r="E60" s="13">
        <v>1</v>
      </c>
      <c r="F60" s="69"/>
    </row>
    <row r="61" s="75" customFormat="1" ht="37.5" spans="1:6">
      <c r="A61" s="14">
        <v>58</v>
      </c>
      <c r="B61" s="21" t="s">
        <v>83</v>
      </c>
      <c r="C61" s="21" t="s">
        <v>84</v>
      </c>
      <c r="D61" s="13" t="s">
        <v>70</v>
      </c>
      <c r="E61" s="13">
        <v>1</v>
      </c>
      <c r="F61" s="69"/>
    </row>
    <row r="62" s="75" customFormat="1" ht="27.75" customHeight="1" spans="1:6">
      <c r="A62" s="14">
        <v>59</v>
      </c>
      <c r="B62" s="44" t="s">
        <v>85</v>
      </c>
      <c r="C62" s="44"/>
      <c r="D62" s="13" t="s">
        <v>70</v>
      </c>
      <c r="E62" s="13">
        <v>1</v>
      </c>
      <c r="F62" s="69"/>
    </row>
    <row r="63" s="75" customFormat="1" ht="37.5" spans="1:6">
      <c r="A63" s="14">
        <v>60</v>
      </c>
      <c r="B63" s="21" t="s">
        <v>86</v>
      </c>
      <c r="C63" s="45" t="s">
        <v>87</v>
      </c>
      <c r="D63" s="13" t="s">
        <v>70</v>
      </c>
      <c r="E63" s="13">
        <v>1</v>
      </c>
      <c r="F63" s="69"/>
    </row>
    <row r="64" s="75" customFormat="1" ht="27.75" customHeight="1" spans="1:6">
      <c r="A64" s="14">
        <v>61</v>
      </c>
      <c r="B64" s="44" t="s">
        <v>88</v>
      </c>
      <c r="C64" s="45" t="s">
        <v>89</v>
      </c>
      <c r="D64" s="13" t="s">
        <v>70</v>
      </c>
      <c r="E64" s="13">
        <v>1</v>
      </c>
      <c r="F64" s="69"/>
    </row>
    <row r="65" ht="18.75" spans="1:6">
      <c r="A65" s="14">
        <v>62</v>
      </c>
      <c r="B65" s="52" t="s">
        <v>90</v>
      </c>
      <c r="C65" s="52"/>
      <c r="D65" s="14"/>
      <c r="E65" s="14"/>
      <c r="F65" s="15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view="pageBreakPreview" zoomScaleNormal="100" topLeftCell="A3" workbookViewId="0">
      <selection activeCell="H4" sqref="H4"/>
    </sheetView>
  </sheetViews>
  <sheetFormatPr defaultColWidth="9" defaultRowHeight="18" outlineLevelCol="5"/>
  <cols>
    <col min="1" max="1" width="11.5" style="3" customWidth="1"/>
    <col min="2" max="2" width="28.5" style="3" customWidth="1"/>
    <col min="3" max="3" width="40" style="3" customWidth="1"/>
    <col min="4" max="5" width="9" style="3"/>
    <col min="6" max="6" width="25" style="3" customWidth="1"/>
    <col min="7" max="16384" width="9" style="3"/>
  </cols>
  <sheetData>
    <row r="1" ht="18.75" spans="1:6">
      <c r="A1" s="59" t="s">
        <v>127</v>
      </c>
      <c r="B1" s="59"/>
      <c r="C1" s="59"/>
      <c r="D1" s="59"/>
      <c r="E1" s="59"/>
      <c r="F1" s="59"/>
    </row>
    <row r="2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spans="1:6">
      <c r="A3" s="14"/>
      <c r="B3" s="14"/>
      <c r="C3" s="14"/>
      <c r="D3" s="14"/>
      <c r="E3" s="14"/>
      <c r="F3" s="15"/>
    </row>
    <row r="4" ht="150" spans="1:6">
      <c r="A4" s="18">
        <v>1</v>
      </c>
      <c r="B4" s="18" t="s">
        <v>92</v>
      </c>
      <c r="C4" s="60" t="s">
        <v>93</v>
      </c>
      <c r="D4" s="17" t="s">
        <v>9</v>
      </c>
      <c r="E4" s="17">
        <v>1</v>
      </c>
      <c r="F4" s="20"/>
    </row>
    <row r="5" ht="150" spans="1:6">
      <c r="A5" s="18">
        <v>2</v>
      </c>
      <c r="B5" s="18" t="s">
        <v>7</v>
      </c>
      <c r="C5" s="19" t="s">
        <v>8</v>
      </c>
      <c r="D5" s="17" t="s">
        <v>9</v>
      </c>
      <c r="E5" s="17">
        <v>6</v>
      </c>
      <c r="F5" s="20"/>
    </row>
    <row r="6" ht="243.75" spans="1:6">
      <c r="A6" s="18">
        <v>3</v>
      </c>
      <c r="B6" s="18" t="s">
        <v>10</v>
      </c>
      <c r="C6" s="18" t="s">
        <v>11</v>
      </c>
      <c r="D6" s="17" t="s">
        <v>14</v>
      </c>
      <c r="E6" s="17">
        <v>7</v>
      </c>
      <c r="F6" s="68"/>
    </row>
    <row r="7" ht="18.75" spans="1:6">
      <c r="A7" s="21">
        <v>4</v>
      </c>
      <c r="B7" s="21" t="s">
        <v>96</v>
      </c>
      <c r="C7" s="52" t="s">
        <v>97</v>
      </c>
      <c r="D7" s="14" t="s">
        <v>14</v>
      </c>
      <c r="E7" s="14">
        <v>7</v>
      </c>
      <c r="F7" s="15"/>
    </row>
    <row r="8" ht="18.75" spans="1:6">
      <c r="A8" s="21">
        <v>5</v>
      </c>
      <c r="B8" s="21" t="s">
        <v>15</v>
      </c>
      <c r="C8" s="52" t="s">
        <v>16</v>
      </c>
      <c r="D8" s="14" t="s">
        <v>14</v>
      </c>
      <c r="E8" s="14">
        <v>7</v>
      </c>
      <c r="F8" s="69"/>
    </row>
    <row r="9" ht="187.5" spans="1:6">
      <c r="A9" s="18">
        <v>6</v>
      </c>
      <c r="B9" s="18" t="s">
        <v>98</v>
      </c>
      <c r="C9" s="19" t="s">
        <v>99</v>
      </c>
      <c r="D9" s="17" t="s">
        <v>9</v>
      </c>
      <c r="E9" s="17">
        <v>1</v>
      </c>
      <c r="F9" s="20"/>
    </row>
    <row r="10" ht="187.5" spans="1:6">
      <c r="A10" s="18">
        <v>7</v>
      </c>
      <c r="B10" s="18" t="s">
        <v>17</v>
      </c>
      <c r="C10" s="19" t="s">
        <v>18</v>
      </c>
      <c r="D10" s="17" t="s">
        <v>9</v>
      </c>
      <c r="E10" s="17">
        <v>6</v>
      </c>
      <c r="F10" s="20"/>
    </row>
    <row r="11" ht="187.5" spans="1:6">
      <c r="A11" s="18">
        <v>8</v>
      </c>
      <c r="B11" s="18" t="s">
        <v>128</v>
      </c>
      <c r="C11" s="19" t="s">
        <v>129</v>
      </c>
      <c r="D11" s="17" t="s">
        <v>9</v>
      </c>
      <c r="E11" s="17">
        <v>2</v>
      </c>
      <c r="F11" s="20"/>
    </row>
    <row r="12" ht="187.5" spans="1:6">
      <c r="A12" s="18">
        <v>9</v>
      </c>
      <c r="B12" s="18" t="s">
        <v>130</v>
      </c>
      <c r="C12" s="19" t="s">
        <v>131</v>
      </c>
      <c r="D12" s="17" t="s">
        <v>9</v>
      </c>
      <c r="E12" s="17">
        <v>1</v>
      </c>
      <c r="F12" s="20"/>
    </row>
    <row r="13" ht="187.5" spans="1:6">
      <c r="A13" s="18">
        <v>10</v>
      </c>
      <c r="B13" s="18" t="s">
        <v>132</v>
      </c>
      <c r="C13" s="19" t="s">
        <v>101</v>
      </c>
      <c r="D13" s="17" t="s">
        <v>9</v>
      </c>
      <c r="E13" s="17">
        <v>1</v>
      </c>
      <c r="F13" s="20"/>
    </row>
    <row r="14" ht="18.75" spans="1:6">
      <c r="A14" s="24">
        <v>11</v>
      </c>
      <c r="B14" s="24" t="s">
        <v>21</v>
      </c>
      <c r="C14" s="25" t="s">
        <v>22</v>
      </c>
      <c r="D14" s="26" t="s">
        <v>14</v>
      </c>
      <c r="E14" s="26">
        <f>7*1</f>
        <v>7</v>
      </c>
      <c r="F14" s="27"/>
    </row>
    <row r="15" ht="18.75" spans="1:6">
      <c r="A15" s="24">
        <v>12</v>
      </c>
      <c r="B15" s="24" t="s">
        <v>23</v>
      </c>
      <c r="C15" s="25" t="s">
        <v>24</v>
      </c>
      <c r="D15" s="26" t="s">
        <v>14</v>
      </c>
      <c r="E15" s="32">
        <f>7*1</f>
        <v>7</v>
      </c>
      <c r="F15" s="27"/>
    </row>
    <row r="16" ht="37.5" spans="1:6">
      <c r="A16" s="25">
        <v>13</v>
      </c>
      <c r="B16" s="25" t="s">
        <v>25</v>
      </c>
      <c r="C16" s="25" t="s">
        <v>26</v>
      </c>
      <c r="D16" s="23" t="s">
        <v>27</v>
      </c>
      <c r="E16" s="29">
        <v>10</v>
      </c>
      <c r="F16" s="28"/>
    </row>
    <row r="17" ht="18.75" spans="1:6">
      <c r="A17" s="24">
        <v>14</v>
      </c>
      <c r="B17" s="24" t="s">
        <v>28</v>
      </c>
      <c r="C17" s="33" t="s">
        <v>22</v>
      </c>
      <c r="D17" s="23" t="s">
        <v>14</v>
      </c>
      <c r="E17" s="23">
        <f>6*2</f>
        <v>12</v>
      </c>
      <c r="F17" s="28"/>
    </row>
    <row r="18" ht="37.5" spans="1:6">
      <c r="A18" s="25">
        <v>15</v>
      </c>
      <c r="B18" s="25" t="s">
        <v>104</v>
      </c>
      <c r="C18" s="25" t="s">
        <v>26</v>
      </c>
      <c r="D18" s="23" t="s">
        <v>27</v>
      </c>
      <c r="E18" s="23">
        <f>1*10</f>
        <v>10</v>
      </c>
      <c r="F18" s="28"/>
    </row>
    <row r="19" ht="37.5" spans="1:6">
      <c r="A19" s="24">
        <v>16</v>
      </c>
      <c r="B19" s="24" t="s">
        <v>30</v>
      </c>
      <c r="C19" s="33" t="s">
        <v>105</v>
      </c>
      <c r="D19" s="23" t="s">
        <v>14</v>
      </c>
      <c r="E19" s="23">
        <f>1*2</f>
        <v>2</v>
      </c>
      <c r="F19" s="28"/>
    </row>
    <row r="20" ht="37.5" spans="1:6">
      <c r="A20" s="24">
        <v>17</v>
      </c>
      <c r="B20" s="24" t="s">
        <v>32</v>
      </c>
      <c r="C20" s="33" t="s">
        <v>106</v>
      </c>
      <c r="D20" s="23" t="s">
        <v>14</v>
      </c>
      <c r="E20" s="23">
        <f>1*1</f>
        <v>1</v>
      </c>
      <c r="F20" s="28"/>
    </row>
    <row r="21" ht="37.5" spans="1:6">
      <c r="A21" s="24">
        <v>18</v>
      </c>
      <c r="B21" s="24" t="s">
        <v>34</v>
      </c>
      <c r="C21" s="33" t="s">
        <v>107</v>
      </c>
      <c r="D21" s="23" t="s">
        <v>14</v>
      </c>
      <c r="E21" s="23">
        <f>1*4</f>
        <v>4</v>
      </c>
      <c r="F21" s="28"/>
    </row>
    <row r="22" ht="37.5" spans="1:6">
      <c r="A22" s="25">
        <v>19</v>
      </c>
      <c r="B22" s="25" t="s">
        <v>29</v>
      </c>
      <c r="C22" s="25" t="s">
        <v>26</v>
      </c>
      <c r="D22" s="23" t="s">
        <v>27</v>
      </c>
      <c r="E22" s="29">
        <f>6*10</f>
        <v>60</v>
      </c>
      <c r="F22" s="28"/>
    </row>
    <row r="23" ht="37.5" spans="1:6">
      <c r="A23" s="24">
        <v>20</v>
      </c>
      <c r="B23" s="24" t="s">
        <v>30</v>
      </c>
      <c r="C23" s="33" t="s">
        <v>31</v>
      </c>
      <c r="D23" s="23" t="s">
        <v>14</v>
      </c>
      <c r="E23" s="23">
        <f>6*2</f>
        <v>12</v>
      </c>
      <c r="F23" s="28"/>
    </row>
    <row r="24" ht="37.5" spans="1:6">
      <c r="A24" s="24">
        <v>21</v>
      </c>
      <c r="B24" s="24" t="s">
        <v>32</v>
      </c>
      <c r="C24" s="33" t="s">
        <v>33</v>
      </c>
      <c r="D24" s="23" t="s">
        <v>14</v>
      </c>
      <c r="E24" s="23">
        <f>6*1</f>
        <v>6</v>
      </c>
      <c r="F24" s="28"/>
    </row>
    <row r="25" ht="37.5" spans="1:6">
      <c r="A25" s="24">
        <v>22</v>
      </c>
      <c r="B25" s="24" t="s">
        <v>34</v>
      </c>
      <c r="C25" s="33" t="s">
        <v>35</v>
      </c>
      <c r="D25" s="23" t="s">
        <v>14</v>
      </c>
      <c r="E25" s="23">
        <f>6*4</f>
        <v>24</v>
      </c>
      <c r="F25" s="28"/>
    </row>
    <row r="26" ht="37.5" spans="1:6">
      <c r="A26" s="24">
        <v>23</v>
      </c>
      <c r="B26" s="24" t="s">
        <v>36</v>
      </c>
      <c r="C26" s="25" t="s">
        <v>26</v>
      </c>
      <c r="D26" s="23" t="s">
        <v>27</v>
      </c>
      <c r="E26" s="23">
        <v>48</v>
      </c>
      <c r="F26" s="28"/>
    </row>
    <row r="27" ht="18.75" spans="1:6">
      <c r="A27" s="24">
        <v>24</v>
      </c>
      <c r="B27" s="24" t="s">
        <v>37</v>
      </c>
      <c r="C27" s="33" t="s">
        <v>22</v>
      </c>
      <c r="D27" s="23" t="s">
        <v>14</v>
      </c>
      <c r="E27" s="29">
        <f>7*1+4-1+3</f>
        <v>13</v>
      </c>
      <c r="F27" s="28"/>
    </row>
    <row r="28" ht="18.75" spans="1:6">
      <c r="A28" s="24">
        <v>25</v>
      </c>
      <c r="B28" s="24" t="s">
        <v>38</v>
      </c>
      <c r="C28" s="33" t="s">
        <v>39</v>
      </c>
      <c r="D28" s="23" t="s">
        <v>14</v>
      </c>
      <c r="E28" s="23">
        <v>4</v>
      </c>
      <c r="F28" s="28"/>
    </row>
    <row r="29" ht="18.75" spans="1:6">
      <c r="A29" s="24">
        <v>26</v>
      </c>
      <c r="B29" s="24" t="s">
        <v>41</v>
      </c>
      <c r="C29" s="33" t="s">
        <v>42</v>
      </c>
      <c r="D29" s="23" t="s">
        <v>14</v>
      </c>
      <c r="E29" s="23">
        <f>4*2</f>
        <v>8</v>
      </c>
      <c r="F29" s="28"/>
    </row>
    <row r="30" ht="18.75" spans="1:6">
      <c r="A30" s="24">
        <v>27</v>
      </c>
      <c r="B30" s="24" t="s">
        <v>43</v>
      </c>
      <c r="C30" s="33" t="s">
        <v>39</v>
      </c>
      <c r="D30" s="23" t="s">
        <v>14</v>
      </c>
      <c r="E30" s="23">
        <f>4*1</f>
        <v>4</v>
      </c>
      <c r="F30" s="28"/>
    </row>
    <row r="31" s="67" customFormat="1" ht="25.15" customHeight="1" spans="1:6">
      <c r="A31" s="25">
        <v>28</v>
      </c>
      <c r="B31" s="25" t="s">
        <v>44</v>
      </c>
      <c r="C31" s="25" t="s">
        <v>112</v>
      </c>
      <c r="D31" s="23" t="s">
        <v>14</v>
      </c>
      <c r="E31" s="23">
        <v>19</v>
      </c>
      <c r="F31" s="28"/>
    </row>
    <row r="32" ht="37.5" spans="1:6">
      <c r="A32" s="25">
        <v>29</v>
      </c>
      <c r="B32" s="25" t="s">
        <v>46</v>
      </c>
      <c r="C32" s="25" t="s">
        <v>26</v>
      </c>
      <c r="D32" s="23" t="s">
        <v>27</v>
      </c>
      <c r="E32" s="23">
        <v>40</v>
      </c>
      <c r="F32" s="28"/>
    </row>
    <row r="33" ht="37.5" spans="1:6">
      <c r="A33" s="33">
        <v>30</v>
      </c>
      <c r="B33" s="33" t="s">
        <v>47</v>
      </c>
      <c r="C33" s="25" t="s">
        <v>48</v>
      </c>
      <c r="D33" s="23" t="s">
        <v>14</v>
      </c>
      <c r="E33" s="23">
        <v>4</v>
      </c>
      <c r="F33" s="28"/>
    </row>
    <row r="34" ht="18.75" spans="1:6">
      <c r="A34" s="30">
        <v>31</v>
      </c>
      <c r="B34" s="30" t="s">
        <v>49</v>
      </c>
      <c r="C34" s="31" t="s">
        <v>50</v>
      </c>
      <c r="D34" s="32" t="s">
        <v>14</v>
      </c>
      <c r="E34" s="32">
        <f>4*3</f>
        <v>12</v>
      </c>
      <c r="F34" s="28"/>
    </row>
    <row r="35" ht="18.75" spans="1:6">
      <c r="A35" s="33">
        <v>32</v>
      </c>
      <c r="B35" s="33" t="s">
        <v>51</v>
      </c>
      <c r="C35" s="25" t="s">
        <v>113</v>
      </c>
      <c r="D35" s="23" t="s">
        <v>27</v>
      </c>
      <c r="E35" s="23">
        <v>18</v>
      </c>
      <c r="F35" s="28"/>
    </row>
    <row r="36" ht="37.5" spans="1:6">
      <c r="A36" s="33">
        <v>33</v>
      </c>
      <c r="B36" s="33" t="s">
        <v>53</v>
      </c>
      <c r="C36" s="25" t="s">
        <v>114</v>
      </c>
      <c r="D36" s="23" t="s">
        <v>14</v>
      </c>
      <c r="E36" s="23">
        <v>4</v>
      </c>
      <c r="F36" s="28"/>
    </row>
    <row r="37" ht="37.5" spans="1:6">
      <c r="A37" s="63">
        <v>34</v>
      </c>
      <c r="B37" s="63" t="s">
        <v>53</v>
      </c>
      <c r="C37" s="31" t="s">
        <v>133</v>
      </c>
      <c r="D37" s="29" t="s">
        <v>14</v>
      </c>
      <c r="E37" s="29">
        <v>4</v>
      </c>
      <c r="F37" s="28"/>
    </row>
    <row r="38" ht="18.75" spans="1:6">
      <c r="A38" s="33">
        <v>35</v>
      </c>
      <c r="B38" s="33" t="s">
        <v>55</v>
      </c>
      <c r="C38" s="25" t="s">
        <v>107</v>
      </c>
      <c r="D38" s="23" t="s">
        <v>14</v>
      </c>
      <c r="E38" s="23">
        <v>1</v>
      </c>
      <c r="F38" s="28"/>
    </row>
    <row r="39" ht="37.5" spans="1:6">
      <c r="A39" s="33">
        <v>36</v>
      </c>
      <c r="B39" s="33" t="s">
        <v>56</v>
      </c>
      <c r="C39" s="25" t="s">
        <v>115</v>
      </c>
      <c r="D39" s="23" t="s">
        <v>14</v>
      </c>
      <c r="E39" s="23">
        <v>1</v>
      </c>
      <c r="F39" s="28"/>
    </row>
    <row r="40" ht="18.75" spans="1:6">
      <c r="A40" s="33">
        <v>37</v>
      </c>
      <c r="B40" s="33" t="s">
        <v>51</v>
      </c>
      <c r="C40" s="25" t="s">
        <v>134</v>
      </c>
      <c r="D40" s="23" t="s">
        <v>27</v>
      </c>
      <c r="E40" s="23">
        <v>23</v>
      </c>
      <c r="F40" s="28"/>
    </row>
    <row r="41" s="4" customFormat="1" ht="25.15" customHeight="1" spans="1:6">
      <c r="A41" s="33">
        <v>38</v>
      </c>
      <c r="B41" s="33" t="s">
        <v>58</v>
      </c>
      <c r="C41" s="25" t="s">
        <v>59</v>
      </c>
      <c r="D41" s="23" t="s">
        <v>14</v>
      </c>
      <c r="E41" s="23">
        <v>4</v>
      </c>
      <c r="F41" s="28"/>
    </row>
    <row r="42" s="4" customFormat="1" ht="25.15" customHeight="1" spans="1:6">
      <c r="A42" s="33">
        <v>39</v>
      </c>
      <c r="B42" s="33" t="s">
        <v>60</v>
      </c>
      <c r="C42" s="25" t="s">
        <v>61</v>
      </c>
      <c r="D42" s="23" t="s">
        <v>14</v>
      </c>
      <c r="E42" s="23">
        <v>4</v>
      </c>
      <c r="F42" s="28"/>
    </row>
    <row r="43" s="4" customFormat="1" ht="25.15" customHeight="1" spans="1:6">
      <c r="A43" s="33">
        <v>40</v>
      </c>
      <c r="B43" s="33" t="s">
        <v>62</v>
      </c>
      <c r="C43" s="25" t="s">
        <v>63</v>
      </c>
      <c r="D43" s="23" t="s">
        <v>14</v>
      </c>
      <c r="E43" s="23">
        <v>4</v>
      </c>
      <c r="F43" s="28"/>
    </row>
    <row r="44" s="5" customFormat="1" ht="157" customHeight="1" spans="1:6">
      <c r="A44" s="38">
        <v>41</v>
      </c>
      <c r="B44" s="38" t="s">
        <v>64</v>
      </c>
      <c r="C44" s="39" t="s">
        <v>135</v>
      </c>
      <c r="D44" s="40" t="s">
        <v>66</v>
      </c>
      <c r="E44" s="40">
        <v>1</v>
      </c>
      <c r="F44" s="41" t="s">
        <v>136</v>
      </c>
    </row>
    <row r="45" s="5" customFormat="1" ht="45" customHeight="1" spans="1:6">
      <c r="A45" s="38">
        <v>42</v>
      </c>
      <c r="B45" s="38" t="s">
        <v>119</v>
      </c>
      <c r="C45" s="42" t="s">
        <v>120</v>
      </c>
      <c r="D45" s="40" t="s">
        <v>27</v>
      </c>
      <c r="E45" s="43">
        <v>150</v>
      </c>
      <c r="F45" s="41" t="s">
        <v>121</v>
      </c>
    </row>
    <row r="46" s="5" customFormat="1" ht="45" customHeight="1" spans="1:6">
      <c r="A46" s="38">
        <v>43</v>
      </c>
      <c r="B46" s="38" t="s">
        <v>119</v>
      </c>
      <c r="C46" s="42" t="s">
        <v>122</v>
      </c>
      <c r="D46" s="40" t="s">
        <v>27</v>
      </c>
      <c r="E46" s="43">
        <v>120</v>
      </c>
      <c r="F46" s="41" t="s">
        <v>121</v>
      </c>
    </row>
    <row r="47" s="5" customFormat="1" ht="45" customHeight="1" spans="1:6">
      <c r="A47" s="38">
        <v>44</v>
      </c>
      <c r="B47" s="38" t="s">
        <v>119</v>
      </c>
      <c r="C47" s="42" t="s">
        <v>123</v>
      </c>
      <c r="D47" s="40" t="s">
        <v>27</v>
      </c>
      <c r="E47" s="43">
        <v>230</v>
      </c>
      <c r="F47" s="41" t="s">
        <v>121</v>
      </c>
    </row>
    <row r="48" s="5" customFormat="1" ht="45" customHeight="1" spans="1:6">
      <c r="A48" s="38">
        <v>45</v>
      </c>
      <c r="B48" s="38" t="s">
        <v>124</v>
      </c>
      <c r="C48" s="42" t="s">
        <v>125</v>
      </c>
      <c r="D48" s="40" t="s">
        <v>27</v>
      </c>
      <c r="E48" s="43">
        <v>280</v>
      </c>
      <c r="F48" s="41" t="s">
        <v>121</v>
      </c>
    </row>
    <row r="49" s="5" customFormat="1" ht="45" customHeight="1" spans="1:6">
      <c r="A49" s="38">
        <v>46</v>
      </c>
      <c r="B49" s="38" t="s">
        <v>124</v>
      </c>
      <c r="C49" s="42" t="s">
        <v>126</v>
      </c>
      <c r="D49" s="40" t="s">
        <v>27</v>
      </c>
      <c r="E49" s="43">
        <v>190</v>
      </c>
      <c r="F49" s="41" t="s">
        <v>121</v>
      </c>
    </row>
    <row r="50" s="5" customFormat="1" ht="93.75" spans="1:6">
      <c r="A50" s="38">
        <v>47</v>
      </c>
      <c r="B50" s="38" t="s">
        <v>72</v>
      </c>
      <c r="C50" s="42" t="s">
        <v>73</v>
      </c>
      <c r="D50" s="40" t="s">
        <v>70</v>
      </c>
      <c r="E50" s="43">
        <v>2</v>
      </c>
      <c r="F50" s="70" t="s">
        <v>74</v>
      </c>
    </row>
    <row r="51" s="5" customFormat="1" ht="45" customHeight="1" spans="1:6">
      <c r="A51" s="38">
        <v>48</v>
      </c>
      <c r="B51" s="38" t="s">
        <v>75</v>
      </c>
      <c r="C51" s="42" t="s">
        <v>76</v>
      </c>
      <c r="D51" s="40" t="s">
        <v>14</v>
      </c>
      <c r="E51" s="40">
        <v>8</v>
      </c>
      <c r="F51" s="41"/>
    </row>
    <row r="52" s="5" customFormat="1" ht="45" customHeight="1" spans="1:6">
      <c r="A52" s="38">
        <v>49</v>
      </c>
      <c r="B52" s="38" t="s">
        <v>77</v>
      </c>
      <c r="C52" s="42" t="s">
        <v>78</v>
      </c>
      <c r="D52" s="40" t="s">
        <v>14</v>
      </c>
      <c r="E52" s="40">
        <v>4</v>
      </c>
      <c r="F52" s="41"/>
    </row>
    <row r="53" s="5" customFormat="1" ht="45" customHeight="1" spans="1:6">
      <c r="A53" s="38">
        <v>50</v>
      </c>
      <c r="B53" s="38" t="s">
        <v>79</v>
      </c>
      <c r="C53" s="42" t="s">
        <v>76</v>
      </c>
      <c r="D53" s="40" t="s">
        <v>14</v>
      </c>
      <c r="E53" s="40">
        <v>7</v>
      </c>
      <c r="F53" s="41"/>
    </row>
    <row r="54" s="5" customFormat="1" ht="45" customHeight="1" spans="1:6">
      <c r="A54" s="38">
        <v>51</v>
      </c>
      <c r="B54" s="38" t="s">
        <v>80</v>
      </c>
      <c r="C54" s="42" t="s">
        <v>78</v>
      </c>
      <c r="D54" s="40" t="s">
        <v>14</v>
      </c>
      <c r="E54" s="40">
        <v>7</v>
      </c>
      <c r="F54" s="41"/>
    </row>
    <row r="55" ht="18.75" spans="1:6">
      <c r="A55" s="44">
        <v>52</v>
      </c>
      <c r="B55" s="44" t="s">
        <v>81</v>
      </c>
      <c r="C55" s="44" t="s">
        <v>82</v>
      </c>
      <c r="D55" s="13" t="s">
        <v>70</v>
      </c>
      <c r="E55" s="13">
        <v>1</v>
      </c>
      <c r="F55" s="15"/>
    </row>
    <row r="56" ht="37.5" spans="1:6">
      <c r="A56" s="21">
        <v>53</v>
      </c>
      <c r="B56" s="21" t="s">
        <v>83</v>
      </c>
      <c r="C56" s="21" t="s">
        <v>84</v>
      </c>
      <c r="D56" s="13" t="s">
        <v>70</v>
      </c>
      <c r="E56" s="13">
        <v>1</v>
      </c>
      <c r="F56" s="15"/>
    </row>
    <row r="57" ht="18.75" spans="1:6">
      <c r="A57" s="44">
        <v>54</v>
      </c>
      <c r="B57" s="44" t="s">
        <v>85</v>
      </c>
      <c r="C57" s="44"/>
      <c r="D57" s="13" t="s">
        <v>70</v>
      </c>
      <c r="E57" s="13">
        <v>1</v>
      </c>
      <c r="F57" s="15"/>
    </row>
    <row r="58" ht="37.5" spans="1:6">
      <c r="A58" s="21">
        <v>55</v>
      </c>
      <c r="B58" s="21" t="s">
        <v>86</v>
      </c>
      <c r="C58" s="45" t="s">
        <v>87</v>
      </c>
      <c r="D58" s="13" t="s">
        <v>70</v>
      </c>
      <c r="E58" s="13">
        <v>1</v>
      </c>
      <c r="F58" s="15"/>
    </row>
    <row r="59" ht="18.75" spans="1:6">
      <c r="A59" s="44">
        <v>56</v>
      </c>
      <c r="B59" s="44" t="s">
        <v>88</v>
      </c>
      <c r="C59" s="45" t="s">
        <v>89</v>
      </c>
      <c r="D59" s="13" t="s">
        <v>70</v>
      </c>
      <c r="E59" s="13">
        <v>1</v>
      </c>
      <c r="F59" s="15"/>
    </row>
    <row r="60" ht="18.75" spans="1:6">
      <c r="A60" s="52">
        <v>57</v>
      </c>
      <c r="B60" s="52" t="s">
        <v>90</v>
      </c>
      <c r="C60" s="52"/>
      <c r="D60" s="14"/>
      <c r="E60" s="14"/>
      <c r="F60" s="66"/>
    </row>
    <row r="61" spans="1:5">
      <c r="A61" s="71"/>
      <c r="B61" s="71"/>
      <c r="C61" s="71"/>
      <c r="D61" s="71"/>
      <c r="E61" s="71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view="pageBreakPreview" zoomScaleNormal="100" topLeftCell="A5" workbookViewId="0">
      <selection activeCell="I6" sqref="I6"/>
    </sheetView>
  </sheetViews>
  <sheetFormatPr defaultColWidth="9" defaultRowHeight="18" outlineLevelCol="6"/>
  <cols>
    <col min="1" max="1" width="9" style="3"/>
    <col min="2" max="2" width="24.5" style="3" customWidth="1"/>
    <col min="3" max="3" width="40" style="3" customWidth="1"/>
    <col min="4" max="5" width="9" style="3"/>
    <col min="6" max="6" width="12.625" style="3"/>
    <col min="7" max="7" width="15.875" style="3"/>
    <col min="8" max="16384" width="9" style="3"/>
  </cols>
  <sheetData>
    <row r="1" ht="18.75" spans="1:6">
      <c r="A1" s="59" t="s">
        <v>137</v>
      </c>
      <c r="B1" s="59"/>
      <c r="C1" s="59"/>
      <c r="D1" s="59"/>
      <c r="E1" s="59"/>
      <c r="F1" s="59"/>
    </row>
    <row r="2" spans="1:6">
      <c r="A2" s="12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</row>
    <row r="3" spans="1:6">
      <c r="A3" s="16"/>
      <c r="B3" s="14"/>
      <c r="C3" s="14"/>
      <c r="D3" s="14"/>
      <c r="E3" s="14"/>
      <c r="F3" s="15"/>
    </row>
    <row r="4" ht="150" spans="1:6">
      <c r="A4" s="17">
        <v>1</v>
      </c>
      <c r="B4" s="18" t="s">
        <v>92</v>
      </c>
      <c r="C4" s="60" t="s">
        <v>93</v>
      </c>
      <c r="D4" s="17" t="s">
        <v>9</v>
      </c>
      <c r="E4" s="17">
        <v>5</v>
      </c>
      <c r="F4" s="20"/>
    </row>
    <row r="5" ht="150" spans="1:6">
      <c r="A5" s="17">
        <v>2</v>
      </c>
      <c r="B5" s="18" t="s">
        <v>7</v>
      </c>
      <c r="C5" s="19" t="s">
        <v>8</v>
      </c>
      <c r="D5" s="17" t="s">
        <v>9</v>
      </c>
      <c r="E5" s="17">
        <v>1</v>
      </c>
      <c r="F5" s="20"/>
    </row>
    <row r="6" ht="262.5" spans="1:6">
      <c r="A6" s="17">
        <v>3</v>
      </c>
      <c r="B6" s="18" t="s">
        <v>138</v>
      </c>
      <c r="C6" s="18" t="s">
        <v>139</v>
      </c>
      <c r="D6" s="17" t="s">
        <v>14</v>
      </c>
      <c r="E6" s="17">
        <v>2</v>
      </c>
      <c r="F6" s="20"/>
    </row>
    <row r="7" ht="18.75" spans="1:6">
      <c r="A7" s="14">
        <v>4</v>
      </c>
      <c r="B7" s="21" t="s">
        <v>96</v>
      </c>
      <c r="C7" s="52" t="s">
        <v>97</v>
      </c>
      <c r="D7" s="14" t="s">
        <v>14</v>
      </c>
      <c r="E7" s="14">
        <v>6</v>
      </c>
      <c r="F7" s="15"/>
    </row>
    <row r="8" ht="18.75" spans="1:6">
      <c r="A8" s="14">
        <v>5</v>
      </c>
      <c r="B8" s="21" t="s">
        <v>15</v>
      </c>
      <c r="C8" s="52" t="s">
        <v>16</v>
      </c>
      <c r="D8" s="14" t="s">
        <v>14</v>
      </c>
      <c r="E8" s="14">
        <v>2</v>
      </c>
      <c r="F8" s="15"/>
    </row>
    <row r="9" ht="187.5" spans="1:7">
      <c r="A9" s="17">
        <v>6</v>
      </c>
      <c r="B9" s="61" t="s">
        <v>140</v>
      </c>
      <c r="C9" s="60" t="s">
        <v>141</v>
      </c>
      <c r="D9" s="17" t="s">
        <v>9</v>
      </c>
      <c r="E9" s="62">
        <v>2</v>
      </c>
      <c r="F9" s="20"/>
      <c r="G9" s="3">
        <f>1000*9.81*50*20/1000/0.7/3600</f>
        <v>3.89285714285714</v>
      </c>
    </row>
    <row r="10" ht="187.5" spans="1:6">
      <c r="A10" s="17">
        <v>7</v>
      </c>
      <c r="B10" s="18" t="s">
        <v>142</v>
      </c>
      <c r="C10" s="19" t="s">
        <v>143</v>
      </c>
      <c r="D10" s="17" t="s">
        <v>9</v>
      </c>
      <c r="E10" s="17">
        <v>2</v>
      </c>
      <c r="F10" s="22"/>
    </row>
    <row r="11" ht="187.5" spans="1:6">
      <c r="A11" s="17">
        <v>8</v>
      </c>
      <c r="B11" s="18" t="s">
        <v>144</v>
      </c>
      <c r="C11" s="19" t="s">
        <v>143</v>
      </c>
      <c r="D11" s="17" t="s">
        <v>9</v>
      </c>
      <c r="E11" s="17">
        <v>2</v>
      </c>
      <c r="F11" s="20"/>
    </row>
    <row r="12" s="3" customFormat="1" ht="18.75" spans="1:6">
      <c r="A12" s="23">
        <v>9</v>
      </c>
      <c r="B12" s="24" t="s">
        <v>21</v>
      </c>
      <c r="C12" s="25" t="s">
        <v>145</v>
      </c>
      <c r="D12" s="26" t="s">
        <v>14</v>
      </c>
      <c r="E12" s="26">
        <v>2</v>
      </c>
      <c r="F12" s="27"/>
    </row>
    <row r="13" s="3" customFormat="1" ht="18.75" spans="1:6">
      <c r="A13" s="23">
        <v>10</v>
      </c>
      <c r="B13" s="24" t="s">
        <v>23</v>
      </c>
      <c r="C13" s="25" t="s">
        <v>146</v>
      </c>
      <c r="D13" s="26" t="s">
        <v>14</v>
      </c>
      <c r="E13" s="32">
        <v>4</v>
      </c>
      <c r="F13" s="27"/>
    </row>
    <row r="14" s="3" customFormat="1" ht="37.5" spans="1:6">
      <c r="A14" s="23">
        <v>11</v>
      </c>
      <c r="B14" s="24" t="s">
        <v>147</v>
      </c>
      <c r="C14" s="25" t="s">
        <v>26</v>
      </c>
      <c r="D14" s="26" t="s">
        <v>27</v>
      </c>
      <c r="E14" s="26">
        <v>3</v>
      </c>
      <c r="F14" s="27"/>
    </row>
    <row r="15" s="3" customFormat="1" ht="37.5" spans="1:6">
      <c r="A15" s="23">
        <v>12</v>
      </c>
      <c r="B15" s="24" t="s">
        <v>148</v>
      </c>
      <c r="C15" s="25" t="s">
        <v>145</v>
      </c>
      <c r="D15" s="26" t="s">
        <v>14</v>
      </c>
      <c r="E15" s="26">
        <v>2</v>
      </c>
      <c r="F15" s="27"/>
    </row>
    <row r="16" ht="37.5" spans="1:6">
      <c r="A16" s="23">
        <v>13</v>
      </c>
      <c r="B16" s="25" t="s">
        <v>29</v>
      </c>
      <c r="C16" s="25" t="s">
        <v>26</v>
      </c>
      <c r="D16" s="23" t="s">
        <v>27</v>
      </c>
      <c r="E16" s="23">
        <v>10</v>
      </c>
      <c r="F16" s="28"/>
    </row>
    <row r="17" ht="37.5" spans="1:6">
      <c r="A17" s="23">
        <v>14</v>
      </c>
      <c r="B17" s="24" t="s">
        <v>30</v>
      </c>
      <c r="C17" s="33" t="s">
        <v>31</v>
      </c>
      <c r="D17" s="23" t="s">
        <v>14</v>
      </c>
      <c r="E17" s="23">
        <v>2</v>
      </c>
      <c r="F17" s="28"/>
    </row>
    <row r="18" ht="37.5" spans="1:6">
      <c r="A18" s="23">
        <v>15</v>
      </c>
      <c r="B18" s="24" t="s">
        <v>34</v>
      </c>
      <c r="C18" s="33" t="s">
        <v>35</v>
      </c>
      <c r="D18" s="23" t="s">
        <v>14</v>
      </c>
      <c r="E18" s="29">
        <v>2</v>
      </c>
      <c r="F18" s="28"/>
    </row>
    <row r="19" ht="37.5" spans="1:6">
      <c r="A19" s="23">
        <v>16</v>
      </c>
      <c r="B19" s="24" t="s">
        <v>149</v>
      </c>
      <c r="C19" s="33" t="s">
        <v>33</v>
      </c>
      <c r="D19" s="23" t="s">
        <v>14</v>
      </c>
      <c r="E19" s="23">
        <v>1</v>
      </c>
      <c r="F19" s="28"/>
    </row>
    <row r="20" ht="37.5" spans="1:6">
      <c r="A20" s="23">
        <v>17</v>
      </c>
      <c r="B20" s="25" t="s">
        <v>104</v>
      </c>
      <c r="C20" s="25" t="s">
        <v>26</v>
      </c>
      <c r="D20" s="23" t="s">
        <v>27</v>
      </c>
      <c r="E20" s="29">
        <f>5*4</f>
        <v>20</v>
      </c>
      <c r="F20" s="28"/>
    </row>
    <row r="21" ht="37.5" spans="1:6">
      <c r="A21" s="23">
        <v>18</v>
      </c>
      <c r="B21" s="24" t="s">
        <v>30</v>
      </c>
      <c r="C21" s="33" t="s">
        <v>105</v>
      </c>
      <c r="D21" s="23" t="s">
        <v>14</v>
      </c>
      <c r="E21" s="23">
        <v>10</v>
      </c>
      <c r="F21" s="28"/>
    </row>
    <row r="22" ht="37.5" spans="1:6">
      <c r="A22" s="23">
        <v>19</v>
      </c>
      <c r="B22" s="24" t="s">
        <v>34</v>
      </c>
      <c r="C22" s="33" t="s">
        <v>107</v>
      </c>
      <c r="D22" s="23" t="s">
        <v>14</v>
      </c>
      <c r="E22" s="29">
        <v>10</v>
      </c>
      <c r="F22" s="28"/>
    </row>
    <row r="23" ht="37.5" spans="1:6">
      <c r="A23" s="23">
        <v>20</v>
      </c>
      <c r="B23" s="24" t="s">
        <v>149</v>
      </c>
      <c r="C23" s="33" t="s">
        <v>106</v>
      </c>
      <c r="D23" s="23" t="s">
        <v>14</v>
      </c>
      <c r="E23" s="23">
        <v>5</v>
      </c>
      <c r="F23" s="28"/>
    </row>
    <row r="24" ht="37.5" spans="1:6">
      <c r="A24" s="23">
        <v>21</v>
      </c>
      <c r="B24" s="25" t="s">
        <v>150</v>
      </c>
      <c r="C24" s="25" t="s">
        <v>26</v>
      </c>
      <c r="D24" s="23" t="s">
        <v>27</v>
      </c>
      <c r="E24" s="29">
        <v>46</v>
      </c>
      <c r="F24" s="28"/>
    </row>
    <row r="25" ht="37.5" spans="1:6">
      <c r="A25" s="23">
        <v>22</v>
      </c>
      <c r="B25" s="30" t="s">
        <v>30</v>
      </c>
      <c r="C25" s="63" t="s">
        <v>145</v>
      </c>
      <c r="D25" s="29" t="s">
        <v>14</v>
      </c>
      <c r="E25" s="29">
        <v>4</v>
      </c>
      <c r="F25" s="28"/>
    </row>
    <row r="26" ht="37.5" spans="1:6">
      <c r="A26" s="23">
        <v>23</v>
      </c>
      <c r="B26" s="30" t="s">
        <v>149</v>
      </c>
      <c r="C26" s="63" t="s">
        <v>151</v>
      </c>
      <c r="D26" s="29" t="s">
        <v>14</v>
      </c>
      <c r="E26" s="29">
        <v>2</v>
      </c>
      <c r="F26" s="28"/>
    </row>
    <row r="27" ht="37.5" spans="1:6">
      <c r="A27" s="23">
        <v>24</v>
      </c>
      <c r="B27" s="30" t="s">
        <v>34</v>
      </c>
      <c r="C27" s="63" t="s">
        <v>152</v>
      </c>
      <c r="D27" s="29" t="s">
        <v>14</v>
      </c>
      <c r="E27" s="29">
        <v>4</v>
      </c>
      <c r="F27" s="28"/>
    </row>
    <row r="28" ht="37.5" spans="1:6">
      <c r="A28" s="23">
        <v>25</v>
      </c>
      <c r="B28" s="30" t="s">
        <v>32</v>
      </c>
      <c r="C28" s="63" t="s">
        <v>151</v>
      </c>
      <c r="D28" s="29" t="s">
        <v>14</v>
      </c>
      <c r="E28" s="29">
        <v>2</v>
      </c>
      <c r="F28" s="28"/>
    </row>
    <row r="29" ht="37.5" spans="1:6">
      <c r="A29" s="23">
        <v>26</v>
      </c>
      <c r="B29" s="25" t="s">
        <v>153</v>
      </c>
      <c r="C29" s="25" t="s">
        <v>26</v>
      </c>
      <c r="D29" s="23" t="s">
        <v>27</v>
      </c>
      <c r="E29" s="29">
        <v>25</v>
      </c>
      <c r="F29" s="28"/>
    </row>
    <row r="30" ht="37.5" spans="1:6">
      <c r="A30" s="23">
        <v>27</v>
      </c>
      <c r="B30" s="24" t="s">
        <v>154</v>
      </c>
      <c r="C30" s="63" t="s">
        <v>155</v>
      </c>
      <c r="D30" s="23" t="s">
        <v>14</v>
      </c>
      <c r="E30" s="23">
        <v>2</v>
      </c>
      <c r="F30" s="28"/>
    </row>
    <row r="31" ht="37.5" spans="1:6">
      <c r="A31" s="23">
        <v>28</v>
      </c>
      <c r="B31" s="24" t="s">
        <v>156</v>
      </c>
      <c r="C31" s="25" t="s">
        <v>26</v>
      </c>
      <c r="D31" s="23" t="s">
        <v>27</v>
      </c>
      <c r="E31" s="29">
        <v>70</v>
      </c>
      <c r="F31" s="28"/>
    </row>
    <row r="32" ht="18.75" spans="1:6">
      <c r="A32" s="23">
        <v>29</v>
      </c>
      <c r="B32" s="24" t="s">
        <v>37</v>
      </c>
      <c r="C32" s="33" t="s">
        <v>145</v>
      </c>
      <c r="D32" s="23" t="s">
        <v>14</v>
      </c>
      <c r="E32" s="29">
        <v>8</v>
      </c>
      <c r="F32" s="28"/>
    </row>
    <row r="33" ht="37.5" spans="1:6">
      <c r="A33" s="23">
        <v>30</v>
      </c>
      <c r="B33" s="24" t="s">
        <v>38</v>
      </c>
      <c r="C33" s="33" t="s">
        <v>151</v>
      </c>
      <c r="D33" s="23" t="s">
        <v>14</v>
      </c>
      <c r="E33" s="23">
        <v>4</v>
      </c>
      <c r="F33" s="28"/>
    </row>
    <row r="34" ht="18.75" spans="1:6">
      <c r="A34" s="23">
        <v>31</v>
      </c>
      <c r="B34" s="24" t="s">
        <v>41</v>
      </c>
      <c r="C34" s="33" t="s">
        <v>152</v>
      </c>
      <c r="D34" s="23" t="s">
        <v>14</v>
      </c>
      <c r="E34" s="23">
        <v>8</v>
      </c>
      <c r="F34" s="28"/>
    </row>
    <row r="35" ht="18.75" spans="1:6">
      <c r="A35" s="23">
        <v>32</v>
      </c>
      <c r="B35" s="24" t="s">
        <v>43</v>
      </c>
      <c r="C35" s="33" t="s">
        <v>151</v>
      </c>
      <c r="D35" s="23" t="s">
        <v>14</v>
      </c>
      <c r="E35" s="23">
        <v>4</v>
      </c>
      <c r="F35" s="28"/>
    </row>
    <row r="36" ht="37.5" spans="1:6">
      <c r="A36" s="23">
        <v>33</v>
      </c>
      <c r="B36" s="25" t="s">
        <v>157</v>
      </c>
      <c r="C36" s="25" t="s">
        <v>26</v>
      </c>
      <c r="D36" s="23" t="s">
        <v>27</v>
      </c>
      <c r="E36" s="29">
        <v>70</v>
      </c>
      <c r="F36" s="28"/>
    </row>
    <row r="37" ht="37.5" spans="1:6">
      <c r="A37" s="23">
        <v>34</v>
      </c>
      <c r="B37" s="33" t="s">
        <v>47</v>
      </c>
      <c r="C37" s="25" t="s">
        <v>115</v>
      </c>
      <c r="D37" s="23" t="s">
        <v>14</v>
      </c>
      <c r="E37" s="23">
        <v>2</v>
      </c>
      <c r="F37" s="28"/>
    </row>
    <row r="38" ht="18.75" spans="1:6">
      <c r="A38" s="23">
        <v>35</v>
      </c>
      <c r="B38" s="30" t="s">
        <v>49</v>
      </c>
      <c r="C38" s="31" t="s">
        <v>31</v>
      </c>
      <c r="D38" s="32" t="s">
        <v>14</v>
      </c>
      <c r="E38" s="32">
        <f>2*3</f>
        <v>6</v>
      </c>
      <c r="F38" s="28"/>
    </row>
    <row r="39" ht="18.75" spans="1:6">
      <c r="A39" s="23">
        <v>36</v>
      </c>
      <c r="B39" s="33" t="s">
        <v>51</v>
      </c>
      <c r="C39" s="25" t="s">
        <v>158</v>
      </c>
      <c r="D39" s="23" t="s">
        <v>27</v>
      </c>
      <c r="E39" s="29">
        <v>20</v>
      </c>
      <c r="F39" s="28"/>
    </row>
    <row r="40" ht="37.5" spans="1:6">
      <c r="A40" s="23">
        <v>37</v>
      </c>
      <c r="B40" s="33" t="s">
        <v>53</v>
      </c>
      <c r="C40" s="25" t="s">
        <v>159</v>
      </c>
      <c r="D40" s="23" t="s">
        <v>14</v>
      </c>
      <c r="E40" s="23">
        <v>4</v>
      </c>
      <c r="F40" s="28"/>
    </row>
    <row r="41" ht="18.75" spans="1:6">
      <c r="A41" s="23">
        <v>38</v>
      </c>
      <c r="B41" s="33" t="s">
        <v>55</v>
      </c>
      <c r="C41" s="25" t="s">
        <v>152</v>
      </c>
      <c r="D41" s="23" t="s">
        <v>14</v>
      </c>
      <c r="E41" s="23">
        <v>1</v>
      </c>
      <c r="F41" s="28"/>
    </row>
    <row r="42" ht="37.5" spans="1:6">
      <c r="A42" s="23">
        <v>39</v>
      </c>
      <c r="B42" s="33" t="s">
        <v>56</v>
      </c>
      <c r="C42" s="25" t="s">
        <v>160</v>
      </c>
      <c r="D42" s="23" t="s">
        <v>14</v>
      </c>
      <c r="E42" s="23">
        <v>1</v>
      </c>
      <c r="F42" s="28"/>
    </row>
    <row r="43" s="4" customFormat="1" ht="25.15" customHeight="1" spans="1:6">
      <c r="A43" s="23">
        <v>40</v>
      </c>
      <c r="B43" s="33" t="s">
        <v>58</v>
      </c>
      <c r="C43" s="25" t="s">
        <v>59</v>
      </c>
      <c r="D43" s="23" t="s">
        <v>14</v>
      </c>
      <c r="E43" s="23">
        <v>2</v>
      </c>
      <c r="F43" s="28"/>
    </row>
    <row r="44" s="4" customFormat="1" ht="25.15" customHeight="1" spans="1:6">
      <c r="A44" s="23">
        <v>41</v>
      </c>
      <c r="B44" s="33" t="s">
        <v>60</v>
      </c>
      <c r="C44" s="25" t="s">
        <v>61</v>
      </c>
      <c r="D44" s="23" t="s">
        <v>14</v>
      </c>
      <c r="E44" s="23">
        <v>4</v>
      </c>
      <c r="F44" s="28"/>
    </row>
    <row r="45" s="4" customFormat="1" ht="25.15" customHeight="1" spans="1:6">
      <c r="A45" s="23">
        <v>42</v>
      </c>
      <c r="B45" s="33" t="s">
        <v>62</v>
      </c>
      <c r="C45" s="25" t="s">
        <v>63</v>
      </c>
      <c r="D45" s="23" t="s">
        <v>14</v>
      </c>
      <c r="E45" s="23">
        <v>4</v>
      </c>
      <c r="F45" s="28"/>
    </row>
    <row r="46" s="5" customFormat="1" ht="176" customHeight="1" spans="1:6">
      <c r="A46" s="37">
        <v>43</v>
      </c>
      <c r="B46" s="38" t="s">
        <v>161</v>
      </c>
      <c r="C46" s="39" t="s">
        <v>162</v>
      </c>
      <c r="D46" s="40" t="s">
        <v>66</v>
      </c>
      <c r="E46" s="40">
        <v>4</v>
      </c>
      <c r="F46" s="41" t="s">
        <v>163</v>
      </c>
    </row>
    <row r="47" s="5" customFormat="1" ht="58" customHeight="1" spans="1:6">
      <c r="A47" s="37">
        <v>44</v>
      </c>
      <c r="B47" s="38" t="s">
        <v>72</v>
      </c>
      <c r="C47" s="42" t="s">
        <v>73</v>
      </c>
      <c r="D47" s="40" t="s">
        <v>70</v>
      </c>
      <c r="E47" s="43">
        <v>4</v>
      </c>
      <c r="F47" s="41" t="s">
        <v>164</v>
      </c>
    </row>
    <row r="48" s="5" customFormat="1" ht="45" customHeight="1" spans="1:6">
      <c r="A48" s="37">
        <v>45</v>
      </c>
      <c r="B48" s="38" t="s">
        <v>119</v>
      </c>
      <c r="C48" s="42" t="s">
        <v>165</v>
      </c>
      <c r="D48" s="40" t="s">
        <v>27</v>
      </c>
      <c r="E48" s="43">
        <v>350</v>
      </c>
      <c r="F48" s="41" t="s">
        <v>121</v>
      </c>
    </row>
    <row r="49" s="5" customFormat="1" ht="45" customHeight="1" spans="1:6">
      <c r="A49" s="37">
        <v>46</v>
      </c>
      <c r="B49" s="38" t="s">
        <v>119</v>
      </c>
      <c r="C49" s="42" t="s">
        <v>120</v>
      </c>
      <c r="D49" s="40" t="s">
        <v>27</v>
      </c>
      <c r="E49" s="43">
        <v>180</v>
      </c>
      <c r="F49" s="41" t="s">
        <v>121</v>
      </c>
    </row>
    <row r="50" s="5" customFormat="1" ht="45" customHeight="1" spans="1:6">
      <c r="A50" s="37">
        <v>47</v>
      </c>
      <c r="B50" s="38" t="s">
        <v>119</v>
      </c>
      <c r="C50" s="42" t="s">
        <v>122</v>
      </c>
      <c r="D50" s="40" t="s">
        <v>27</v>
      </c>
      <c r="E50" s="43">
        <v>130</v>
      </c>
      <c r="F50" s="41" t="s">
        <v>121</v>
      </c>
    </row>
    <row r="51" s="5" customFormat="1" ht="45" customHeight="1" spans="1:6">
      <c r="A51" s="37">
        <v>48</v>
      </c>
      <c r="B51" s="38" t="s">
        <v>119</v>
      </c>
      <c r="C51" s="42" t="s">
        <v>123</v>
      </c>
      <c r="D51" s="40" t="s">
        <v>27</v>
      </c>
      <c r="E51" s="43">
        <v>350</v>
      </c>
      <c r="F51" s="41" t="s">
        <v>121</v>
      </c>
    </row>
    <row r="52" s="5" customFormat="1" ht="45" customHeight="1" spans="1:6">
      <c r="A52" s="37">
        <v>49</v>
      </c>
      <c r="B52" s="38" t="s">
        <v>124</v>
      </c>
      <c r="C52" s="42" t="s">
        <v>125</v>
      </c>
      <c r="D52" s="40" t="s">
        <v>27</v>
      </c>
      <c r="E52" s="43">
        <v>350</v>
      </c>
      <c r="F52" s="41" t="s">
        <v>121</v>
      </c>
    </row>
    <row r="53" s="5" customFormat="1" ht="45" customHeight="1" spans="1:6">
      <c r="A53" s="37">
        <v>50</v>
      </c>
      <c r="B53" s="38" t="s">
        <v>124</v>
      </c>
      <c r="C53" s="42" t="s">
        <v>126</v>
      </c>
      <c r="D53" s="40" t="s">
        <v>27</v>
      </c>
      <c r="E53" s="43">
        <v>290</v>
      </c>
      <c r="F53" s="41" t="s">
        <v>121</v>
      </c>
    </row>
    <row r="54" s="5" customFormat="1" ht="45" customHeight="1" spans="1:6">
      <c r="A54" s="37">
        <v>51</v>
      </c>
      <c r="B54" s="38" t="s">
        <v>75</v>
      </c>
      <c r="C54" s="42" t="s">
        <v>76</v>
      </c>
      <c r="D54" s="40" t="s">
        <v>14</v>
      </c>
      <c r="E54" s="40">
        <f>2*2</f>
        <v>4</v>
      </c>
      <c r="F54" s="41"/>
    </row>
    <row r="55" s="5" customFormat="1" ht="45" customHeight="1" spans="1:6">
      <c r="A55" s="37">
        <v>52</v>
      </c>
      <c r="B55" s="38" t="s">
        <v>77</v>
      </c>
      <c r="C55" s="42" t="s">
        <v>78</v>
      </c>
      <c r="D55" s="40" t="s">
        <v>14</v>
      </c>
      <c r="E55" s="40">
        <v>2</v>
      </c>
      <c r="F55" s="41"/>
    </row>
    <row r="56" s="5" customFormat="1" ht="45" customHeight="1" spans="1:6">
      <c r="A56" s="37">
        <v>53</v>
      </c>
      <c r="B56" s="38" t="s">
        <v>79</v>
      </c>
      <c r="C56" s="42" t="s">
        <v>76</v>
      </c>
      <c r="D56" s="40" t="s">
        <v>14</v>
      </c>
      <c r="E56" s="40">
        <v>2</v>
      </c>
      <c r="F56" s="41"/>
    </row>
    <row r="57" s="5" customFormat="1" ht="45" customHeight="1" spans="1:6">
      <c r="A57" s="37">
        <v>54</v>
      </c>
      <c r="B57" s="38" t="s">
        <v>80</v>
      </c>
      <c r="C57" s="42" t="s">
        <v>78</v>
      </c>
      <c r="D57" s="40" t="s">
        <v>14</v>
      </c>
      <c r="E57" s="40">
        <v>2</v>
      </c>
      <c r="F57" s="41"/>
    </row>
    <row r="58" ht="18.75" spans="1:6">
      <c r="A58" s="14">
        <v>55</v>
      </c>
      <c r="B58" s="44" t="s">
        <v>81</v>
      </c>
      <c r="C58" s="44" t="s">
        <v>82</v>
      </c>
      <c r="D58" s="13" t="s">
        <v>70</v>
      </c>
      <c r="E58" s="13">
        <v>1</v>
      </c>
      <c r="F58" s="15"/>
    </row>
    <row r="59" ht="56.25" spans="1:6">
      <c r="A59" s="14">
        <v>56</v>
      </c>
      <c r="B59" s="21" t="s">
        <v>83</v>
      </c>
      <c r="C59" s="21" t="s">
        <v>84</v>
      </c>
      <c r="D59" s="13" t="s">
        <v>70</v>
      </c>
      <c r="E59" s="13">
        <v>1</v>
      </c>
      <c r="F59" s="15"/>
    </row>
    <row r="60" ht="18.75" spans="1:6">
      <c r="A60" s="14">
        <v>57</v>
      </c>
      <c r="B60" s="44" t="s">
        <v>85</v>
      </c>
      <c r="C60" s="44"/>
      <c r="D60" s="13" t="s">
        <v>70</v>
      </c>
      <c r="E60" s="13">
        <v>1</v>
      </c>
      <c r="F60" s="15"/>
    </row>
    <row r="61" ht="37.5" spans="1:6">
      <c r="A61" s="14">
        <v>58</v>
      </c>
      <c r="B61" s="21" t="s">
        <v>86</v>
      </c>
      <c r="C61" s="64" t="s">
        <v>166</v>
      </c>
      <c r="D61" s="13" t="s">
        <v>70</v>
      </c>
      <c r="E61" s="13">
        <v>1</v>
      </c>
      <c r="F61" s="15"/>
    </row>
    <row r="62" ht="37.5" spans="1:6">
      <c r="A62" s="14">
        <v>59</v>
      </c>
      <c r="B62" s="44" t="s">
        <v>167</v>
      </c>
      <c r="C62" s="45" t="s">
        <v>168</v>
      </c>
      <c r="D62" s="13" t="s">
        <v>70</v>
      </c>
      <c r="E62" s="13">
        <v>1</v>
      </c>
      <c r="F62" s="15"/>
    </row>
    <row r="63" ht="37.5" spans="1:6">
      <c r="A63" s="14">
        <v>60</v>
      </c>
      <c r="B63" s="44" t="s">
        <v>169</v>
      </c>
      <c r="C63" s="64" t="s">
        <v>166</v>
      </c>
      <c r="D63" s="13" t="s">
        <v>70</v>
      </c>
      <c r="E63" s="13">
        <v>1</v>
      </c>
      <c r="F63" s="15"/>
    </row>
    <row r="64" ht="18.75" spans="1:6">
      <c r="A64" s="14">
        <v>61</v>
      </c>
      <c r="B64" s="65" t="s">
        <v>90</v>
      </c>
      <c r="C64" s="66"/>
      <c r="D64" s="66"/>
      <c r="E64" s="66"/>
      <c r="F64" s="66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view="pageBreakPreview" zoomScaleNormal="85" workbookViewId="0">
      <selection activeCell="A2" sqref="A$1:A$1048576"/>
    </sheetView>
  </sheetViews>
  <sheetFormatPr defaultColWidth="9" defaultRowHeight="18" outlineLevelCol="5"/>
  <cols>
    <col min="1" max="1" width="5.875" style="6" customWidth="1"/>
    <col min="2" max="2" width="24.875" style="7" customWidth="1"/>
    <col min="3" max="3" width="37.375" style="7" customWidth="1"/>
    <col min="4" max="4" width="7.75" style="6" customWidth="1"/>
    <col min="5" max="5" width="9.375" style="6" customWidth="1"/>
    <col min="6" max="6" width="22.625" style="8" customWidth="1"/>
    <col min="7" max="16384" width="9" style="9"/>
  </cols>
  <sheetData>
    <row r="1" ht="32.45" customHeight="1" spans="1:6">
      <c r="A1" s="10" t="s">
        <v>170</v>
      </c>
      <c r="B1" s="11"/>
      <c r="C1" s="11"/>
      <c r="D1" s="10"/>
      <c r="E1" s="10"/>
      <c r="F1" s="10"/>
    </row>
    <row r="2" ht="17.45" customHeight="1" spans="1:6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5" t="s">
        <v>6</v>
      </c>
    </row>
    <row r="3" ht="15" customHeight="1" spans="1:6">
      <c r="A3" s="16"/>
      <c r="B3" s="13"/>
      <c r="C3" s="13"/>
      <c r="D3" s="14"/>
      <c r="E3" s="14"/>
      <c r="F3" s="15"/>
    </row>
    <row r="4" s="1" customFormat="1" ht="150" spans="1:6">
      <c r="A4" s="50">
        <v>1</v>
      </c>
      <c r="B4" s="18" t="s">
        <v>171</v>
      </c>
      <c r="C4" s="19" t="s">
        <v>172</v>
      </c>
      <c r="D4" s="17" t="s">
        <v>9</v>
      </c>
      <c r="E4" s="17">
        <v>2</v>
      </c>
      <c r="F4" s="20"/>
    </row>
    <row r="5" s="1" customFormat="1" ht="262.5" spans="1:6">
      <c r="A5" s="50">
        <v>2</v>
      </c>
      <c r="B5" s="18" t="s">
        <v>10</v>
      </c>
      <c r="C5" s="19" t="s">
        <v>173</v>
      </c>
      <c r="D5" s="17" t="s">
        <v>9</v>
      </c>
      <c r="E5" s="17">
        <v>2</v>
      </c>
      <c r="F5" s="20" t="s">
        <v>174</v>
      </c>
    </row>
    <row r="6" s="2" customFormat="1" ht="25.15" customHeight="1" spans="1:6">
      <c r="A6" s="13">
        <v>3</v>
      </c>
      <c r="B6" s="21" t="s">
        <v>12</v>
      </c>
      <c r="C6" s="21" t="s">
        <v>13</v>
      </c>
      <c r="D6" s="14" t="s">
        <v>14</v>
      </c>
      <c r="E6" s="51">
        <v>2</v>
      </c>
      <c r="F6" s="15"/>
    </row>
    <row r="7" s="2" customFormat="1" ht="25.15" customHeight="1" spans="1:6">
      <c r="A7" s="13">
        <v>4</v>
      </c>
      <c r="B7" s="21" t="s">
        <v>15</v>
      </c>
      <c r="C7" s="52" t="s">
        <v>16</v>
      </c>
      <c r="D7" s="14" t="s">
        <v>14</v>
      </c>
      <c r="E7" s="51">
        <v>2</v>
      </c>
      <c r="F7" s="15"/>
    </row>
    <row r="8" s="1" customFormat="1" ht="187.5" spans="1:6">
      <c r="A8" s="53">
        <v>5</v>
      </c>
      <c r="B8" s="19" t="s">
        <v>175</v>
      </c>
      <c r="C8" s="19" t="s">
        <v>176</v>
      </c>
      <c r="D8" s="17" t="s">
        <v>9</v>
      </c>
      <c r="E8" s="17">
        <v>2</v>
      </c>
      <c r="F8" s="20"/>
    </row>
    <row r="9" s="1" customFormat="1" ht="187.5" spans="1:6">
      <c r="A9" s="50">
        <v>6</v>
      </c>
      <c r="B9" s="18" t="s">
        <v>177</v>
      </c>
      <c r="C9" s="19" t="s">
        <v>178</v>
      </c>
      <c r="D9" s="17" t="s">
        <v>9</v>
      </c>
      <c r="E9" s="17">
        <v>1</v>
      </c>
      <c r="F9" s="54"/>
    </row>
    <row r="10" s="1" customFormat="1" ht="187.5" spans="1:6">
      <c r="A10" s="50">
        <v>7</v>
      </c>
      <c r="B10" s="18" t="s">
        <v>179</v>
      </c>
      <c r="C10" s="19" t="s">
        <v>180</v>
      </c>
      <c r="D10" s="17" t="s">
        <v>9</v>
      </c>
      <c r="E10" s="17">
        <v>1</v>
      </c>
      <c r="F10" s="54"/>
    </row>
    <row r="11" s="3" customFormat="1" ht="18.75" spans="1:6">
      <c r="A11" s="26">
        <v>8</v>
      </c>
      <c r="B11" s="24" t="s">
        <v>21</v>
      </c>
      <c r="C11" s="31" t="s">
        <v>181</v>
      </c>
      <c r="D11" s="26" t="s">
        <v>14</v>
      </c>
      <c r="E11" s="26">
        <v>2</v>
      </c>
      <c r="F11" s="27"/>
    </row>
    <row r="12" s="3" customFormat="1" ht="18.75" spans="1:6">
      <c r="A12" s="26">
        <v>9</v>
      </c>
      <c r="B12" s="24" t="s">
        <v>23</v>
      </c>
      <c r="C12" s="25" t="s">
        <v>24</v>
      </c>
      <c r="D12" s="26" t="s">
        <v>14</v>
      </c>
      <c r="E12" s="32">
        <v>2</v>
      </c>
      <c r="F12" s="27"/>
    </row>
    <row r="13" s="1" customFormat="1" ht="56.25" spans="1:6">
      <c r="A13" s="32">
        <v>10</v>
      </c>
      <c r="B13" s="31" t="s">
        <v>182</v>
      </c>
      <c r="C13" s="25" t="s">
        <v>26</v>
      </c>
      <c r="D13" s="23" t="s">
        <v>27</v>
      </c>
      <c r="E13" s="23">
        <v>20</v>
      </c>
      <c r="F13" s="28"/>
    </row>
    <row r="14" s="2" customFormat="1" ht="42" customHeight="1" spans="1:6">
      <c r="A14" s="26">
        <v>11</v>
      </c>
      <c r="B14" s="24" t="s">
        <v>30</v>
      </c>
      <c r="C14" s="31" t="s">
        <v>183</v>
      </c>
      <c r="D14" s="23" t="s">
        <v>14</v>
      </c>
      <c r="E14" s="23">
        <v>4</v>
      </c>
      <c r="F14" s="28"/>
    </row>
    <row r="15" s="2" customFormat="1" ht="33" customHeight="1" spans="1:6">
      <c r="A15" s="26">
        <v>12</v>
      </c>
      <c r="B15" s="24" t="s">
        <v>32</v>
      </c>
      <c r="C15" s="31" t="s">
        <v>184</v>
      </c>
      <c r="D15" s="23" t="s">
        <v>14</v>
      </c>
      <c r="E15" s="23">
        <v>2</v>
      </c>
      <c r="F15" s="28"/>
    </row>
    <row r="16" s="2" customFormat="1" ht="33" customHeight="1" spans="1:6">
      <c r="A16" s="26">
        <v>13</v>
      </c>
      <c r="B16" s="24" t="s">
        <v>34</v>
      </c>
      <c r="C16" s="31" t="s">
        <v>185</v>
      </c>
      <c r="D16" s="23" t="s">
        <v>14</v>
      </c>
      <c r="E16" s="23">
        <v>8</v>
      </c>
      <c r="F16" s="28"/>
    </row>
    <row r="17" s="2" customFormat="1" ht="34.15" customHeight="1" spans="1:6">
      <c r="A17" s="26">
        <v>14</v>
      </c>
      <c r="B17" s="24" t="s">
        <v>186</v>
      </c>
      <c r="C17" s="25" t="s">
        <v>26</v>
      </c>
      <c r="D17" s="23" t="s">
        <v>27</v>
      </c>
      <c r="E17" s="23">
        <v>60</v>
      </c>
      <c r="F17" s="28"/>
    </row>
    <row r="18" s="2" customFormat="1" ht="34.15" customHeight="1" spans="1:6">
      <c r="A18" s="26">
        <v>15</v>
      </c>
      <c r="B18" s="24" t="s">
        <v>37</v>
      </c>
      <c r="C18" s="25" t="s">
        <v>183</v>
      </c>
      <c r="D18" s="23" t="s">
        <v>14</v>
      </c>
      <c r="E18" s="29">
        <v>4</v>
      </c>
      <c r="F18" s="28"/>
    </row>
    <row r="19" s="2" customFormat="1" ht="34.15" customHeight="1" spans="1:6">
      <c r="A19" s="26">
        <v>16</v>
      </c>
      <c r="B19" s="24" t="s">
        <v>38</v>
      </c>
      <c r="C19" s="25" t="s">
        <v>184</v>
      </c>
      <c r="D19" s="23" t="s">
        <v>14</v>
      </c>
      <c r="E19" s="23">
        <v>2</v>
      </c>
      <c r="F19" s="28"/>
    </row>
    <row r="20" s="2" customFormat="1" ht="34.15" customHeight="1" spans="1:6">
      <c r="A20" s="26">
        <v>17</v>
      </c>
      <c r="B20" s="24" t="s">
        <v>41</v>
      </c>
      <c r="C20" s="25" t="s">
        <v>185</v>
      </c>
      <c r="D20" s="23" t="s">
        <v>14</v>
      </c>
      <c r="E20" s="23">
        <v>4</v>
      </c>
      <c r="F20" s="28"/>
    </row>
    <row r="21" s="2" customFormat="1" ht="34.15" customHeight="1" spans="1:6">
      <c r="A21" s="26">
        <v>18</v>
      </c>
      <c r="B21" s="24" t="s">
        <v>43</v>
      </c>
      <c r="C21" s="25" t="s">
        <v>184</v>
      </c>
      <c r="D21" s="23" t="s">
        <v>14</v>
      </c>
      <c r="E21" s="23">
        <v>2</v>
      </c>
      <c r="F21" s="28"/>
    </row>
    <row r="22" s="1" customFormat="1" ht="56.25" spans="1:6">
      <c r="A22" s="26">
        <v>19</v>
      </c>
      <c r="B22" s="25" t="s">
        <v>187</v>
      </c>
      <c r="C22" s="25" t="s">
        <v>26</v>
      </c>
      <c r="D22" s="23" t="s">
        <v>27</v>
      </c>
      <c r="E22" s="23">
        <v>60</v>
      </c>
      <c r="F22" s="28"/>
    </row>
    <row r="23" s="2" customFormat="1" ht="25.15" customHeight="1" spans="1:6">
      <c r="A23" s="26">
        <v>20</v>
      </c>
      <c r="B23" s="25" t="s">
        <v>47</v>
      </c>
      <c r="C23" s="25" t="s">
        <v>188</v>
      </c>
      <c r="D23" s="23" t="s">
        <v>14</v>
      </c>
      <c r="E23" s="23">
        <v>2</v>
      </c>
      <c r="F23" s="28"/>
    </row>
    <row r="24" s="2" customFormat="1" ht="25.15" customHeight="1" spans="1:6">
      <c r="A24" s="32">
        <v>21</v>
      </c>
      <c r="B24" s="30" t="s">
        <v>49</v>
      </c>
      <c r="C24" s="31" t="s">
        <v>50</v>
      </c>
      <c r="D24" s="32" t="s">
        <v>14</v>
      </c>
      <c r="E24" s="32">
        <f>2*3</f>
        <v>6</v>
      </c>
      <c r="F24" s="28"/>
    </row>
    <row r="25" s="2" customFormat="1" ht="25.15" customHeight="1" spans="1:6">
      <c r="A25" s="26">
        <v>22</v>
      </c>
      <c r="B25" s="25" t="s">
        <v>51</v>
      </c>
      <c r="C25" s="25" t="s">
        <v>134</v>
      </c>
      <c r="D25" s="23" t="s">
        <v>27</v>
      </c>
      <c r="E25" s="23">
        <v>60</v>
      </c>
      <c r="F25" s="28"/>
    </row>
    <row r="26" s="2" customFormat="1" ht="37.5" spans="1:6">
      <c r="A26" s="26">
        <v>23</v>
      </c>
      <c r="B26" s="25" t="s">
        <v>53</v>
      </c>
      <c r="C26" s="25" t="s">
        <v>133</v>
      </c>
      <c r="D26" s="23" t="s">
        <v>14</v>
      </c>
      <c r="E26" s="23">
        <v>8</v>
      </c>
      <c r="F26" s="28"/>
    </row>
    <row r="27" s="2" customFormat="1" ht="25.15" customHeight="1" spans="1:6">
      <c r="A27" s="26">
        <v>24</v>
      </c>
      <c r="B27" s="25" t="s">
        <v>55</v>
      </c>
      <c r="C27" s="25" t="s">
        <v>185</v>
      </c>
      <c r="D27" s="23" t="s">
        <v>14</v>
      </c>
      <c r="E27" s="23">
        <v>2</v>
      </c>
      <c r="F27" s="28"/>
    </row>
    <row r="28" s="2" customFormat="1" ht="25.15" customHeight="1" spans="1:6">
      <c r="A28" s="26">
        <v>25</v>
      </c>
      <c r="B28" s="25" t="s">
        <v>56</v>
      </c>
      <c r="C28" s="25" t="s">
        <v>189</v>
      </c>
      <c r="D28" s="23" t="s">
        <v>14</v>
      </c>
      <c r="E28" s="23">
        <v>2</v>
      </c>
      <c r="F28" s="28"/>
    </row>
    <row r="29" s="2" customFormat="1" ht="25.15" customHeight="1" spans="1:6">
      <c r="A29" s="26">
        <v>26</v>
      </c>
      <c r="B29" s="25" t="s">
        <v>58</v>
      </c>
      <c r="C29" s="25" t="s">
        <v>59</v>
      </c>
      <c r="D29" s="23" t="s">
        <v>14</v>
      </c>
      <c r="E29" s="23">
        <v>2</v>
      </c>
      <c r="F29" s="28"/>
    </row>
    <row r="30" s="3" customFormat="1" ht="18.75" spans="1:6">
      <c r="A30" s="23">
        <v>27</v>
      </c>
      <c r="B30" s="33" t="s">
        <v>60</v>
      </c>
      <c r="C30" s="25" t="s">
        <v>61</v>
      </c>
      <c r="D30" s="23" t="s">
        <v>14</v>
      </c>
      <c r="E30" s="23">
        <v>4</v>
      </c>
      <c r="F30" s="28"/>
    </row>
    <row r="31" s="3" customFormat="1" ht="18.75" spans="1:6">
      <c r="A31" s="23">
        <v>28</v>
      </c>
      <c r="B31" s="33" t="s">
        <v>62</v>
      </c>
      <c r="C31" s="25" t="s">
        <v>63</v>
      </c>
      <c r="D31" s="23" t="s">
        <v>14</v>
      </c>
      <c r="E31" s="23">
        <v>4</v>
      </c>
      <c r="F31" s="28"/>
    </row>
    <row r="32" s="2" customFormat="1" ht="66" customHeight="1" spans="1:6">
      <c r="A32" s="55">
        <v>29</v>
      </c>
      <c r="B32" s="35" t="s">
        <v>190</v>
      </c>
      <c r="C32" s="35" t="s">
        <v>191</v>
      </c>
      <c r="D32" s="34" t="s">
        <v>70</v>
      </c>
      <c r="E32" s="34">
        <v>1</v>
      </c>
      <c r="F32" s="36" t="s">
        <v>192</v>
      </c>
    </row>
    <row r="33" s="2" customFormat="1" ht="66" customHeight="1" spans="1:6">
      <c r="A33" s="55">
        <v>30</v>
      </c>
      <c r="B33" s="35" t="s">
        <v>193</v>
      </c>
      <c r="C33" s="35" t="s">
        <v>191</v>
      </c>
      <c r="D33" s="34" t="s">
        <v>70</v>
      </c>
      <c r="E33" s="34">
        <v>1</v>
      </c>
      <c r="F33" s="36" t="s">
        <v>194</v>
      </c>
    </row>
    <row r="34" s="2" customFormat="1" ht="90" customHeight="1" spans="1:6">
      <c r="A34" s="55">
        <v>31</v>
      </c>
      <c r="B34" s="35" t="s">
        <v>195</v>
      </c>
      <c r="C34" s="35" t="s">
        <v>196</v>
      </c>
      <c r="D34" s="34" t="s">
        <v>70</v>
      </c>
      <c r="E34" s="34">
        <v>1</v>
      </c>
      <c r="F34" s="36"/>
    </row>
    <row r="35" s="5" customFormat="1" ht="144" customHeight="1" spans="1:6">
      <c r="A35" s="37">
        <v>32</v>
      </c>
      <c r="B35" s="56" t="s">
        <v>161</v>
      </c>
      <c r="C35" s="39" t="s">
        <v>197</v>
      </c>
      <c r="D35" s="37" t="s">
        <v>66</v>
      </c>
      <c r="E35" s="37">
        <v>2</v>
      </c>
      <c r="F35" s="57" t="s">
        <v>163</v>
      </c>
    </row>
    <row r="36" s="5" customFormat="1" ht="100" customHeight="1" spans="1:6">
      <c r="A36" s="40">
        <v>33</v>
      </c>
      <c r="B36" s="38" t="s">
        <v>72</v>
      </c>
      <c r="C36" s="38" t="s">
        <v>73</v>
      </c>
      <c r="D36" s="37" t="s">
        <v>70</v>
      </c>
      <c r="E36" s="58">
        <v>2</v>
      </c>
      <c r="F36" s="41" t="s">
        <v>164</v>
      </c>
    </row>
    <row r="37" s="5" customFormat="1" ht="55" customHeight="1" spans="1:6">
      <c r="A37" s="40">
        <v>34</v>
      </c>
      <c r="B37" s="38" t="s">
        <v>119</v>
      </c>
      <c r="C37" s="42" t="s">
        <v>198</v>
      </c>
      <c r="D37" s="37" t="s">
        <v>27</v>
      </c>
      <c r="E37" s="58">
        <v>200</v>
      </c>
      <c r="F37" s="41" t="s">
        <v>121</v>
      </c>
    </row>
    <row r="38" s="5" customFormat="1" ht="55" customHeight="1" spans="1:6">
      <c r="A38" s="40">
        <v>35</v>
      </c>
      <c r="B38" s="38" t="s">
        <v>119</v>
      </c>
      <c r="C38" s="42" t="s">
        <v>123</v>
      </c>
      <c r="D38" s="37" t="s">
        <v>27</v>
      </c>
      <c r="E38" s="58">
        <v>430</v>
      </c>
      <c r="F38" s="41" t="s">
        <v>121</v>
      </c>
    </row>
    <row r="39" s="5" customFormat="1" ht="55" customHeight="1" spans="1:6">
      <c r="A39" s="40">
        <v>36</v>
      </c>
      <c r="B39" s="38" t="s">
        <v>124</v>
      </c>
      <c r="C39" s="42" t="s">
        <v>125</v>
      </c>
      <c r="D39" s="37" t="s">
        <v>27</v>
      </c>
      <c r="E39" s="58">
        <v>385</v>
      </c>
      <c r="F39" s="41" t="s">
        <v>121</v>
      </c>
    </row>
    <row r="40" s="5" customFormat="1" ht="55" customHeight="1" spans="1:6">
      <c r="A40" s="40">
        <v>37</v>
      </c>
      <c r="B40" s="38" t="s">
        <v>124</v>
      </c>
      <c r="C40" s="42" t="s">
        <v>126</v>
      </c>
      <c r="D40" s="37" t="s">
        <v>27</v>
      </c>
      <c r="E40" s="58">
        <v>376</v>
      </c>
      <c r="F40" s="41" t="s">
        <v>121</v>
      </c>
    </row>
    <row r="41" s="5" customFormat="1" ht="45" customHeight="1" spans="1:6">
      <c r="A41" s="40">
        <v>38</v>
      </c>
      <c r="B41" s="38" t="s">
        <v>75</v>
      </c>
      <c r="C41" s="42" t="s">
        <v>76</v>
      </c>
      <c r="D41" s="40" t="s">
        <v>14</v>
      </c>
      <c r="E41" s="40">
        <v>4</v>
      </c>
      <c r="F41" s="41"/>
    </row>
    <row r="42" s="5" customFormat="1" ht="45" customHeight="1" spans="1:6">
      <c r="A42" s="40">
        <v>39</v>
      </c>
      <c r="B42" s="38" t="s">
        <v>77</v>
      </c>
      <c r="C42" s="42" t="s">
        <v>78</v>
      </c>
      <c r="D42" s="40" t="s">
        <v>14</v>
      </c>
      <c r="E42" s="40">
        <v>2</v>
      </c>
      <c r="F42" s="41"/>
    </row>
    <row r="43" s="5" customFormat="1" ht="45" customHeight="1" spans="1:6">
      <c r="A43" s="40">
        <v>40</v>
      </c>
      <c r="B43" s="38" t="s">
        <v>79</v>
      </c>
      <c r="C43" s="42" t="s">
        <v>76</v>
      </c>
      <c r="D43" s="40" t="s">
        <v>14</v>
      </c>
      <c r="E43" s="40">
        <v>2</v>
      </c>
      <c r="F43" s="41"/>
    </row>
    <row r="44" s="5" customFormat="1" ht="45" customHeight="1" spans="1:6">
      <c r="A44" s="40">
        <v>41</v>
      </c>
      <c r="B44" s="38" t="s">
        <v>80</v>
      </c>
      <c r="C44" s="42" t="s">
        <v>78</v>
      </c>
      <c r="D44" s="40" t="s">
        <v>14</v>
      </c>
      <c r="E44" s="40">
        <v>2</v>
      </c>
      <c r="F44" s="41"/>
    </row>
    <row r="45" s="2" customFormat="1" ht="27.75" customHeight="1" spans="1:6">
      <c r="A45" s="13">
        <v>42</v>
      </c>
      <c r="B45" s="44" t="s">
        <v>81</v>
      </c>
      <c r="C45" s="44" t="s">
        <v>82</v>
      </c>
      <c r="D45" s="44" t="s">
        <v>70</v>
      </c>
      <c r="E45" s="13">
        <v>1</v>
      </c>
      <c r="F45" s="13"/>
    </row>
    <row r="46" s="2" customFormat="1" ht="69" customHeight="1" spans="1:6">
      <c r="A46" s="13">
        <v>43</v>
      </c>
      <c r="B46" s="44" t="s">
        <v>83</v>
      </c>
      <c r="C46" s="44" t="s">
        <v>84</v>
      </c>
      <c r="D46" s="44" t="s">
        <v>70</v>
      </c>
      <c r="E46" s="13">
        <v>1</v>
      </c>
      <c r="F46" s="13"/>
    </row>
    <row r="47" s="2" customFormat="1" ht="37.9" customHeight="1" spans="1:6">
      <c r="A47" s="13">
        <v>44</v>
      </c>
      <c r="B47" s="44" t="s">
        <v>85</v>
      </c>
      <c r="C47" s="44"/>
      <c r="D47" s="44" t="s">
        <v>70</v>
      </c>
      <c r="E47" s="13">
        <v>1</v>
      </c>
      <c r="F47" s="13"/>
    </row>
    <row r="48" s="2" customFormat="1" ht="37.9" customHeight="1" spans="1:6">
      <c r="A48" s="13">
        <v>45</v>
      </c>
      <c r="B48" s="44" t="s">
        <v>88</v>
      </c>
      <c r="C48" s="45" t="s">
        <v>168</v>
      </c>
      <c r="D48" s="44" t="s">
        <v>70</v>
      </c>
      <c r="E48" s="13">
        <v>1</v>
      </c>
      <c r="F48" s="13"/>
    </row>
    <row r="49" s="2" customFormat="1" ht="25.15" customHeight="1" spans="1:6">
      <c r="A49" s="13">
        <v>46</v>
      </c>
      <c r="B49" s="21" t="s">
        <v>90</v>
      </c>
      <c r="C49" s="21"/>
      <c r="D49" s="14"/>
      <c r="E49" s="14"/>
      <c r="F49" s="15"/>
    </row>
    <row r="50" s="2" customFormat="1" spans="1:6">
      <c r="A50" s="6"/>
      <c r="B50" s="7"/>
      <c r="C50" s="7"/>
      <c r="D50" s="6"/>
      <c r="E50" s="6"/>
      <c r="F50" s="8"/>
    </row>
    <row r="51" s="2" customFormat="1" spans="1:6">
      <c r="A51" s="6"/>
      <c r="B51" s="7"/>
      <c r="C51" s="7"/>
      <c r="D51" s="6"/>
      <c r="E51" s="6"/>
      <c r="F51" s="8"/>
    </row>
  </sheetData>
  <mergeCells count="7">
    <mergeCell ref="A1:F1"/>
    <mergeCell ref="A2:A3"/>
    <mergeCell ref="B2:B3"/>
    <mergeCell ref="C2:C3"/>
    <mergeCell ref="D2:D3"/>
    <mergeCell ref="E2:E3"/>
    <mergeCell ref="F2:F3"/>
  </mergeCells>
  <printOptions gridLines="1"/>
  <pageMargins left="0.62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view="pageBreakPreview" zoomScale="85" zoomScaleNormal="70" topLeftCell="A27" workbookViewId="0">
      <selection activeCell="M33" sqref="M33"/>
    </sheetView>
  </sheetViews>
  <sheetFormatPr defaultColWidth="9" defaultRowHeight="18" outlineLevelCol="5"/>
  <cols>
    <col min="1" max="1" width="5.875" style="6" customWidth="1"/>
    <col min="2" max="2" width="24.875" style="7" customWidth="1"/>
    <col min="3" max="3" width="40.5" style="7" customWidth="1"/>
    <col min="4" max="4" width="7.75" style="6" customWidth="1"/>
    <col min="5" max="5" width="9.375" style="6" customWidth="1"/>
    <col min="6" max="6" width="29.75" style="8" customWidth="1"/>
    <col min="7" max="16384" width="9" style="9"/>
  </cols>
  <sheetData>
    <row r="1" ht="32.45" customHeight="1" spans="1:6">
      <c r="A1" s="10" t="s">
        <v>199</v>
      </c>
      <c r="B1" s="11"/>
      <c r="C1" s="11"/>
      <c r="D1" s="10"/>
      <c r="E1" s="10"/>
      <c r="F1" s="10"/>
    </row>
    <row r="2" ht="17.45" customHeight="1" spans="1:6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5" t="s">
        <v>6</v>
      </c>
    </row>
    <row r="3" ht="15" customHeight="1" spans="1:6">
      <c r="A3" s="16"/>
      <c r="B3" s="13"/>
      <c r="C3" s="13"/>
      <c r="D3" s="14"/>
      <c r="E3" s="14"/>
      <c r="F3" s="15"/>
    </row>
    <row r="4" s="1" customFormat="1" ht="150" spans="1:6">
      <c r="A4" s="17">
        <v>1</v>
      </c>
      <c r="B4" s="18" t="s">
        <v>171</v>
      </c>
      <c r="C4" s="19" t="s">
        <v>172</v>
      </c>
      <c r="D4" s="17" t="s">
        <v>9</v>
      </c>
      <c r="E4" s="17">
        <v>2</v>
      </c>
      <c r="F4" s="20"/>
    </row>
    <row r="5" s="1" customFormat="1" ht="243.75" spans="1:6">
      <c r="A5" s="17">
        <v>2</v>
      </c>
      <c r="B5" s="18" t="s">
        <v>10</v>
      </c>
      <c r="C5" s="19" t="s">
        <v>173</v>
      </c>
      <c r="D5" s="17" t="s">
        <v>9</v>
      </c>
      <c r="E5" s="17">
        <v>1</v>
      </c>
      <c r="F5" s="20"/>
    </row>
    <row r="6" s="2" customFormat="1" ht="37.5" spans="1:6">
      <c r="A6" s="14">
        <v>3</v>
      </c>
      <c r="B6" s="21" t="s">
        <v>200</v>
      </c>
      <c r="C6" s="21" t="s">
        <v>13</v>
      </c>
      <c r="D6" s="14" t="s">
        <v>14</v>
      </c>
      <c r="E6" s="14">
        <v>1</v>
      </c>
      <c r="F6" s="15"/>
    </row>
    <row r="7" s="1" customFormat="1" ht="187.5" spans="1:6">
      <c r="A7" s="17">
        <v>5</v>
      </c>
      <c r="B7" s="19" t="s">
        <v>175</v>
      </c>
      <c r="C7" s="19" t="s">
        <v>176</v>
      </c>
      <c r="D7" s="17" t="s">
        <v>9</v>
      </c>
      <c r="E7" s="17">
        <v>2</v>
      </c>
      <c r="F7" s="20"/>
    </row>
    <row r="8" s="1" customFormat="1" ht="187.5" spans="1:6">
      <c r="A8" s="17">
        <v>6</v>
      </c>
      <c r="B8" s="18" t="s">
        <v>19</v>
      </c>
      <c r="C8" s="19" t="s">
        <v>201</v>
      </c>
      <c r="D8" s="17" t="s">
        <v>9</v>
      </c>
      <c r="E8" s="17">
        <v>1</v>
      </c>
      <c r="F8" s="22"/>
    </row>
    <row r="9" s="3" customFormat="1" ht="18.75" spans="1:6">
      <c r="A9" s="23">
        <v>8</v>
      </c>
      <c r="B9" s="24" t="s">
        <v>202</v>
      </c>
      <c r="C9" s="25" t="s">
        <v>203</v>
      </c>
      <c r="D9" s="26" t="s">
        <v>14</v>
      </c>
      <c r="E9" s="26">
        <v>1</v>
      </c>
      <c r="F9" s="27"/>
    </row>
    <row r="10" s="3" customFormat="1" ht="18.75" spans="1:6">
      <c r="A10" s="23">
        <v>13</v>
      </c>
      <c r="B10" s="24" t="s">
        <v>23</v>
      </c>
      <c r="C10" s="25" t="s">
        <v>24</v>
      </c>
      <c r="D10" s="26" t="s">
        <v>14</v>
      </c>
      <c r="E10" s="26">
        <v>3</v>
      </c>
      <c r="F10" s="27"/>
    </row>
    <row r="11" s="1" customFormat="1" ht="37.5" spans="1:6">
      <c r="A11" s="23">
        <v>9</v>
      </c>
      <c r="B11" s="25" t="s">
        <v>182</v>
      </c>
      <c r="C11" s="25" t="s">
        <v>26</v>
      </c>
      <c r="D11" s="23" t="s">
        <v>27</v>
      </c>
      <c r="E11" s="23">
        <v>16</v>
      </c>
      <c r="F11" s="28"/>
    </row>
    <row r="12" s="2" customFormat="1" ht="37.5" spans="1:6">
      <c r="A12" s="23">
        <v>10</v>
      </c>
      <c r="B12" s="24" t="s">
        <v>30</v>
      </c>
      <c r="C12" s="25" t="s">
        <v>183</v>
      </c>
      <c r="D12" s="23" t="s">
        <v>14</v>
      </c>
      <c r="E12" s="23">
        <f>2*2</f>
        <v>4</v>
      </c>
      <c r="F12" s="28"/>
    </row>
    <row r="13" s="2" customFormat="1" ht="33" customHeight="1" spans="1:6">
      <c r="A13" s="23">
        <v>11</v>
      </c>
      <c r="B13" s="24" t="s">
        <v>32</v>
      </c>
      <c r="C13" s="25" t="s">
        <v>184</v>
      </c>
      <c r="D13" s="23" t="s">
        <v>14</v>
      </c>
      <c r="E13" s="23">
        <f>2*1</f>
        <v>2</v>
      </c>
      <c r="F13" s="28"/>
    </row>
    <row r="14" s="2" customFormat="1" ht="33" customHeight="1" spans="1:6">
      <c r="A14" s="23">
        <v>12</v>
      </c>
      <c r="B14" s="24" t="s">
        <v>34</v>
      </c>
      <c r="C14" s="25" t="s">
        <v>185</v>
      </c>
      <c r="D14" s="23" t="s">
        <v>14</v>
      </c>
      <c r="E14" s="23">
        <f>2*4</f>
        <v>8</v>
      </c>
      <c r="F14" s="28"/>
    </row>
    <row r="15" s="2" customFormat="1" ht="34.15" customHeight="1" spans="1:6">
      <c r="A15" s="23">
        <v>14</v>
      </c>
      <c r="B15" s="24" t="s">
        <v>204</v>
      </c>
      <c r="C15" s="25" t="s">
        <v>26</v>
      </c>
      <c r="D15" s="23" t="s">
        <v>27</v>
      </c>
      <c r="E15" s="23">
        <v>10</v>
      </c>
      <c r="F15" s="28"/>
    </row>
    <row r="16" s="2" customFormat="1" ht="34.15" customHeight="1" spans="1:6">
      <c r="A16" s="23">
        <v>15</v>
      </c>
      <c r="B16" s="24" t="s">
        <v>37</v>
      </c>
      <c r="C16" s="25" t="s">
        <v>31</v>
      </c>
      <c r="D16" s="23" t="s">
        <v>14</v>
      </c>
      <c r="E16" s="29">
        <v>2</v>
      </c>
      <c r="F16" s="28"/>
    </row>
    <row r="17" s="2" customFormat="1" ht="34.15" customHeight="1" spans="1:6">
      <c r="A17" s="23">
        <v>16</v>
      </c>
      <c r="B17" s="24" t="s">
        <v>38</v>
      </c>
      <c r="C17" s="25" t="s">
        <v>33</v>
      </c>
      <c r="D17" s="23" t="s">
        <v>14</v>
      </c>
      <c r="E17" s="23">
        <v>1</v>
      </c>
      <c r="F17" s="28"/>
    </row>
    <row r="18" s="2" customFormat="1" ht="34.15" customHeight="1" spans="1:6">
      <c r="A18" s="23">
        <v>17</v>
      </c>
      <c r="B18" s="24" t="s">
        <v>41</v>
      </c>
      <c r="C18" s="25" t="s">
        <v>35</v>
      </c>
      <c r="D18" s="23" t="s">
        <v>14</v>
      </c>
      <c r="E18" s="23">
        <v>2</v>
      </c>
      <c r="F18" s="28"/>
    </row>
    <row r="19" s="2" customFormat="1" ht="34.15" customHeight="1" spans="1:6">
      <c r="A19" s="23">
        <v>18</v>
      </c>
      <c r="B19" s="24" t="s">
        <v>43</v>
      </c>
      <c r="C19" s="25" t="s">
        <v>33</v>
      </c>
      <c r="D19" s="23" t="s">
        <v>14</v>
      </c>
      <c r="E19" s="23">
        <v>1</v>
      </c>
      <c r="F19" s="28"/>
    </row>
    <row r="20" s="1" customFormat="1" ht="25.15" customHeight="1" spans="1:6">
      <c r="A20" s="23">
        <v>19</v>
      </c>
      <c r="B20" s="25" t="s">
        <v>44</v>
      </c>
      <c r="C20" s="25" t="s">
        <v>112</v>
      </c>
      <c r="D20" s="23" t="s">
        <v>14</v>
      </c>
      <c r="E20" s="23">
        <v>8</v>
      </c>
      <c r="F20" s="28"/>
    </row>
    <row r="21" s="1" customFormat="1" ht="37.5" spans="1:6">
      <c r="A21" s="23">
        <v>20</v>
      </c>
      <c r="B21" s="25" t="s">
        <v>187</v>
      </c>
      <c r="C21" s="25" t="s">
        <v>26</v>
      </c>
      <c r="D21" s="23" t="s">
        <v>27</v>
      </c>
      <c r="E21" s="23">
        <v>10</v>
      </c>
      <c r="F21" s="28"/>
    </row>
    <row r="22" s="2" customFormat="1" ht="25.15" customHeight="1" spans="1:6">
      <c r="A22" s="23">
        <v>21</v>
      </c>
      <c r="B22" s="25" t="s">
        <v>47</v>
      </c>
      <c r="C22" s="25" t="s">
        <v>188</v>
      </c>
      <c r="D22" s="23" t="s">
        <v>14</v>
      </c>
      <c r="E22" s="23">
        <v>1</v>
      </c>
      <c r="F22" s="28"/>
    </row>
    <row r="23" s="2" customFormat="1" ht="25.15" customHeight="1" spans="1:6">
      <c r="A23" s="23"/>
      <c r="B23" s="30" t="s">
        <v>49</v>
      </c>
      <c r="C23" s="31" t="s">
        <v>50</v>
      </c>
      <c r="D23" s="32" t="s">
        <v>14</v>
      </c>
      <c r="E23" s="32">
        <f>1*3</f>
        <v>3</v>
      </c>
      <c r="F23" s="28"/>
    </row>
    <row r="24" s="2" customFormat="1" ht="37.5" spans="1:6">
      <c r="A24" s="23">
        <v>22</v>
      </c>
      <c r="B24" s="25" t="s">
        <v>205</v>
      </c>
      <c r="C24" s="25" t="s">
        <v>134</v>
      </c>
      <c r="D24" s="23" t="s">
        <v>27</v>
      </c>
      <c r="E24" s="23">
        <v>5</v>
      </c>
      <c r="F24" s="28"/>
    </row>
    <row r="25" s="2" customFormat="1" ht="37.5" spans="1:6">
      <c r="A25" s="23">
        <v>23</v>
      </c>
      <c r="B25" s="25" t="s">
        <v>206</v>
      </c>
      <c r="C25" s="25" t="s">
        <v>133</v>
      </c>
      <c r="D25" s="23" t="s">
        <v>14</v>
      </c>
      <c r="E25" s="23">
        <v>4</v>
      </c>
      <c r="F25" s="28"/>
    </row>
    <row r="26" s="2" customFormat="1" ht="25.15" customHeight="1" spans="1:6">
      <c r="A26" s="23">
        <v>24</v>
      </c>
      <c r="B26" s="25" t="s">
        <v>55</v>
      </c>
      <c r="C26" s="25" t="s">
        <v>185</v>
      </c>
      <c r="D26" s="23" t="s">
        <v>14</v>
      </c>
      <c r="E26" s="23">
        <v>1</v>
      </c>
      <c r="F26" s="28"/>
    </row>
    <row r="27" s="2" customFormat="1" ht="25.15" customHeight="1" spans="1:6">
      <c r="A27" s="23">
        <v>25</v>
      </c>
      <c r="B27" s="25" t="s">
        <v>207</v>
      </c>
      <c r="C27" s="25" t="s">
        <v>189</v>
      </c>
      <c r="D27" s="23" t="s">
        <v>14</v>
      </c>
      <c r="E27" s="23">
        <v>1</v>
      </c>
      <c r="F27" s="28"/>
    </row>
    <row r="28" s="4" customFormat="1" ht="25.15" customHeight="1" spans="1:6">
      <c r="A28" s="23">
        <v>26</v>
      </c>
      <c r="B28" s="33" t="s">
        <v>58</v>
      </c>
      <c r="C28" s="25" t="s">
        <v>59</v>
      </c>
      <c r="D28" s="23" t="s">
        <v>14</v>
      </c>
      <c r="E28" s="23">
        <v>1</v>
      </c>
      <c r="F28" s="28"/>
    </row>
    <row r="29" s="4" customFormat="1" ht="25.15" customHeight="1" spans="1:6">
      <c r="A29" s="23">
        <v>27</v>
      </c>
      <c r="B29" s="33" t="s">
        <v>60</v>
      </c>
      <c r="C29" s="25" t="s">
        <v>61</v>
      </c>
      <c r="D29" s="23" t="s">
        <v>14</v>
      </c>
      <c r="E29" s="23">
        <v>2</v>
      </c>
      <c r="F29" s="28"/>
    </row>
    <row r="30" s="4" customFormat="1" ht="25.15" customHeight="1" spans="1:6">
      <c r="A30" s="23">
        <v>28</v>
      </c>
      <c r="B30" s="33" t="s">
        <v>62</v>
      </c>
      <c r="C30" s="25" t="s">
        <v>63</v>
      </c>
      <c r="D30" s="23" t="s">
        <v>14</v>
      </c>
      <c r="E30" s="23">
        <v>2</v>
      </c>
      <c r="F30" s="28"/>
    </row>
    <row r="31" s="2" customFormat="1" ht="56.25" spans="1:6">
      <c r="A31" s="34">
        <v>29</v>
      </c>
      <c r="B31" s="35" t="s">
        <v>208</v>
      </c>
      <c r="C31" s="35" t="s">
        <v>191</v>
      </c>
      <c r="D31" s="34" t="s">
        <v>70</v>
      </c>
      <c r="E31" s="34">
        <v>1</v>
      </c>
      <c r="F31" s="36" t="s">
        <v>209</v>
      </c>
    </row>
    <row r="32" s="5" customFormat="1" ht="169" customHeight="1" spans="1:6">
      <c r="A32" s="37">
        <v>30</v>
      </c>
      <c r="B32" s="38" t="s">
        <v>161</v>
      </c>
      <c r="C32" s="39" t="s">
        <v>197</v>
      </c>
      <c r="D32" s="40" t="s">
        <v>66</v>
      </c>
      <c r="E32" s="40">
        <v>1</v>
      </c>
      <c r="F32" s="41" t="s">
        <v>163</v>
      </c>
    </row>
    <row r="33" s="5" customFormat="1" ht="90" customHeight="1" spans="1:6">
      <c r="A33" s="37">
        <v>31</v>
      </c>
      <c r="B33" s="38" t="s">
        <v>72</v>
      </c>
      <c r="C33" s="42" t="s">
        <v>73</v>
      </c>
      <c r="D33" s="40" t="s">
        <v>70</v>
      </c>
      <c r="E33" s="40">
        <v>1</v>
      </c>
      <c r="F33" s="41" t="s">
        <v>164</v>
      </c>
    </row>
    <row r="34" s="5" customFormat="1" ht="45" customHeight="1" spans="1:6">
      <c r="A34" s="37">
        <v>33</v>
      </c>
      <c r="B34" s="38" t="s">
        <v>119</v>
      </c>
      <c r="C34" s="42" t="s">
        <v>122</v>
      </c>
      <c r="D34" s="40" t="s">
        <v>27</v>
      </c>
      <c r="E34" s="43">
        <v>80</v>
      </c>
      <c r="F34" s="41" t="s">
        <v>121</v>
      </c>
    </row>
    <row r="35" s="5" customFormat="1" ht="45" customHeight="1" spans="1:6">
      <c r="A35" s="37">
        <v>34</v>
      </c>
      <c r="B35" s="38" t="s">
        <v>119</v>
      </c>
      <c r="C35" s="42" t="s">
        <v>123</v>
      </c>
      <c r="D35" s="40" t="s">
        <v>27</v>
      </c>
      <c r="E35" s="43">
        <v>130</v>
      </c>
      <c r="F35" s="41" t="s">
        <v>121</v>
      </c>
    </row>
    <row r="36" s="5" customFormat="1" ht="45" customHeight="1" spans="1:6">
      <c r="A36" s="37">
        <v>35</v>
      </c>
      <c r="B36" s="38" t="s">
        <v>124</v>
      </c>
      <c r="C36" s="42" t="s">
        <v>125</v>
      </c>
      <c r="D36" s="40" t="s">
        <v>27</v>
      </c>
      <c r="E36" s="43">
        <v>180</v>
      </c>
      <c r="F36" s="41" t="s">
        <v>121</v>
      </c>
    </row>
    <row r="37" s="5" customFormat="1" ht="45" customHeight="1" spans="1:6">
      <c r="A37" s="37">
        <v>36</v>
      </c>
      <c r="B37" s="38" t="s">
        <v>124</v>
      </c>
      <c r="C37" s="42" t="s">
        <v>126</v>
      </c>
      <c r="D37" s="40" t="s">
        <v>27</v>
      </c>
      <c r="E37" s="43">
        <v>150</v>
      </c>
      <c r="F37" s="41" t="s">
        <v>121</v>
      </c>
    </row>
    <row r="38" s="5" customFormat="1" ht="45" customHeight="1" spans="1:6">
      <c r="A38" s="37">
        <v>32</v>
      </c>
      <c r="B38" s="38" t="s">
        <v>75</v>
      </c>
      <c r="C38" s="42" t="s">
        <v>76</v>
      </c>
      <c r="D38" s="40" t="s">
        <v>14</v>
      </c>
      <c r="E38" s="40">
        <v>2</v>
      </c>
      <c r="F38" s="41"/>
    </row>
    <row r="39" s="5" customFormat="1" ht="45" customHeight="1" spans="1:6">
      <c r="A39" s="37">
        <v>33</v>
      </c>
      <c r="B39" s="38" t="s">
        <v>77</v>
      </c>
      <c r="C39" s="42" t="s">
        <v>78</v>
      </c>
      <c r="D39" s="40" t="s">
        <v>14</v>
      </c>
      <c r="E39" s="40">
        <v>1</v>
      </c>
      <c r="F39" s="41"/>
    </row>
    <row r="40" s="5" customFormat="1" ht="45" customHeight="1" spans="1:6">
      <c r="A40" s="37">
        <v>43</v>
      </c>
      <c r="B40" s="38" t="s">
        <v>79</v>
      </c>
      <c r="C40" s="42" t="s">
        <v>76</v>
      </c>
      <c r="D40" s="40" t="s">
        <v>14</v>
      </c>
      <c r="E40" s="40">
        <v>1</v>
      </c>
      <c r="F40" s="41"/>
    </row>
    <row r="41" s="5" customFormat="1" ht="45" customHeight="1" spans="1:6">
      <c r="A41" s="37">
        <v>44</v>
      </c>
      <c r="B41" s="38" t="s">
        <v>80</v>
      </c>
      <c r="C41" s="42" t="s">
        <v>78</v>
      </c>
      <c r="D41" s="40" t="s">
        <v>14</v>
      </c>
      <c r="E41" s="40">
        <v>1</v>
      </c>
      <c r="F41" s="41"/>
    </row>
    <row r="42" s="2" customFormat="1" ht="27.75" customHeight="1" spans="1:6">
      <c r="A42" s="14">
        <v>34</v>
      </c>
      <c r="B42" s="44" t="s">
        <v>81</v>
      </c>
      <c r="C42" s="44" t="s">
        <v>82</v>
      </c>
      <c r="D42" s="13" t="s">
        <v>70</v>
      </c>
      <c r="E42" s="13">
        <v>1</v>
      </c>
      <c r="F42" s="14"/>
    </row>
    <row r="43" s="2" customFormat="1" ht="56.25" spans="1:6">
      <c r="A43" s="14">
        <v>35</v>
      </c>
      <c r="B43" s="21" t="s">
        <v>83</v>
      </c>
      <c r="C43" s="21" t="s">
        <v>84</v>
      </c>
      <c r="D43" s="13" t="s">
        <v>70</v>
      </c>
      <c r="E43" s="13">
        <v>1</v>
      </c>
      <c r="F43" s="14"/>
    </row>
    <row r="44" s="2" customFormat="1" ht="37.9" customHeight="1" spans="1:6">
      <c r="A44" s="14">
        <v>36</v>
      </c>
      <c r="B44" s="44" t="s">
        <v>85</v>
      </c>
      <c r="C44" s="44"/>
      <c r="D44" s="13" t="s">
        <v>70</v>
      </c>
      <c r="E44" s="13">
        <v>1</v>
      </c>
      <c r="F44" s="14"/>
    </row>
    <row r="45" s="2" customFormat="1" ht="37.9" customHeight="1" spans="1:6">
      <c r="A45" s="14">
        <v>37</v>
      </c>
      <c r="B45" s="21" t="s">
        <v>86</v>
      </c>
      <c r="C45" s="45" t="s">
        <v>210</v>
      </c>
      <c r="D45" s="13" t="s">
        <v>70</v>
      </c>
      <c r="E45" s="13">
        <v>1</v>
      </c>
      <c r="F45" s="14"/>
    </row>
    <row r="46" s="2" customFormat="1" ht="25.15" customHeight="1" spans="1:6">
      <c r="A46" s="14">
        <v>38</v>
      </c>
      <c r="B46" s="21" t="s">
        <v>90</v>
      </c>
      <c r="C46" s="21"/>
      <c r="D46" s="14"/>
      <c r="E46" s="14"/>
      <c r="F46" s="15"/>
    </row>
    <row r="47" s="2" customFormat="1" ht="25.15" customHeight="1" spans="1:6">
      <c r="A47" s="14"/>
      <c r="B47" s="21"/>
      <c r="C47" s="21"/>
      <c r="D47" s="14"/>
      <c r="E47" s="14"/>
      <c r="F47" s="15"/>
    </row>
    <row r="48" s="2" customFormat="1" ht="25.15" customHeight="1" spans="1:6">
      <c r="A48" s="46"/>
      <c r="B48" s="47"/>
      <c r="C48" s="48"/>
      <c r="D48" s="46"/>
      <c r="E48" s="46"/>
      <c r="F48" s="49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62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一区</vt:lpstr>
      <vt:lpstr>二区</vt:lpstr>
      <vt:lpstr>三区A</vt:lpstr>
      <vt:lpstr>三区B</vt:lpstr>
      <vt:lpstr>四区</vt:lpstr>
      <vt:lpstr>五区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宋月平</cp:lastModifiedBy>
  <dcterms:created xsi:type="dcterms:W3CDTF">2008-09-11T17:22:00Z</dcterms:created>
  <cp:lastPrinted>2017-07-13T13:09:00Z</cp:lastPrinted>
  <dcterms:modified xsi:type="dcterms:W3CDTF">2025-09-12T06:54:42Z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5F96AE6E162E4E22A0BAFF85408C35E4_13</vt:lpwstr>
  </property>
  <property fmtid="{D5CDD505-2E9C-101B-9397-08002B2CF9AE}" pid="3" name="KSOProductBuildVer">
    <vt:lpwstr>2052-12.1.0.22529</vt:lpwstr>
  </property>
</Properties>
</file>